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738D503B-3806-494A-80AD-38797FB57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Sem_I!$A$1:$M$31</definedName>
    <definedName name="_xlnm.Print_Area" localSheetId="1">Sem_II!$A$1:$M$32</definedName>
    <definedName name="_xlnm.Print_Area" localSheetId="2">Sem_III!$A$1:$M$35</definedName>
    <definedName name="_xlnm.Print_Area" localSheetId="3">Sem_IV!$A$1:$M$35</definedName>
    <definedName name="_xlnm.Print_Area" localSheetId="4">Sem_V!$A$1:$M$31</definedName>
    <definedName name="_xlnm.Print_Area" localSheetId="5">Sem_VI!$A$1:$M$37</definedName>
    <definedName name="_xlnm.Print_Area" localSheetId="6">Sem_VII!$A$1:$M$28</definedName>
    <definedName name="_xlnm.Print_Area" localSheetId="7">Sem_VIII!$A$1:$M$33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6" l="1"/>
  <c r="K25" i="26" s="1"/>
  <c r="J26" i="26"/>
  <c r="K26" i="26" s="1"/>
  <c r="D32" i="25"/>
  <c r="J25" i="25"/>
  <c r="K25" i="25" s="1"/>
  <c r="J26" i="25"/>
  <c r="K26" i="25" s="1"/>
  <c r="J14" i="21" l="1"/>
  <c r="K14" i="21" s="1"/>
  <c r="J14" i="27"/>
  <c r="K14" i="27" s="1"/>
  <c r="J12" i="21"/>
  <c r="K12" i="21" s="1"/>
  <c r="J13" i="21"/>
  <c r="K13" i="21" s="1"/>
  <c r="J12" i="19"/>
  <c r="K12" i="19" s="1"/>
  <c r="J27" i="26" l="1"/>
  <c r="K27" i="26" s="1"/>
  <c r="J23" i="25"/>
  <c r="K23" i="25" s="1"/>
  <c r="J24" i="25"/>
  <c r="K24" i="25" s="1"/>
  <c r="J27" i="25"/>
  <c r="K27" i="25" s="1"/>
  <c r="D28" i="21"/>
  <c r="J17" i="21"/>
  <c r="K17" i="21" s="1"/>
  <c r="J27" i="19"/>
  <c r="K27" i="19" s="1"/>
  <c r="J28" i="19"/>
  <c r="K28" i="19" s="1"/>
  <c r="J29" i="19"/>
  <c r="K29" i="19" s="1"/>
  <c r="J22" i="27"/>
  <c r="K22" i="27" s="1"/>
  <c r="J23" i="27"/>
  <c r="K23" i="27" s="1"/>
  <c r="J23" i="26"/>
  <c r="K23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5" i="21"/>
  <c r="K15" i="21" s="1"/>
  <c r="J13" i="28"/>
  <c r="K13" i="28" s="1"/>
  <c r="J10" i="19"/>
  <c r="K10" i="19" s="1"/>
  <c r="J9" i="24"/>
  <c r="J19" i="21"/>
  <c r="K19" i="21" s="1"/>
  <c r="J21" i="28"/>
  <c r="K21" i="28" s="1"/>
  <c r="J14" i="28"/>
  <c r="K14" i="28" s="1"/>
  <c r="J30" i="19"/>
  <c r="K30" i="19" s="1"/>
  <c r="J18" i="19"/>
  <c r="K18" i="19" s="1"/>
  <c r="J21" i="19"/>
  <c r="K21" i="19" s="1"/>
  <c r="J24" i="27"/>
  <c r="K24" i="27" s="1"/>
  <c r="J14" i="24"/>
  <c r="K14" i="24" s="1"/>
  <c r="J14" i="25"/>
  <c r="K14" i="25" s="1"/>
  <c r="J14" i="26"/>
  <c r="K14" i="26" s="1"/>
  <c r="J15" i="27"/>
  <c r="K15" i="27" s="1"/>
  <c r="J24" i="26"/>
  <c r="K24" i="26" s="1"/>
  <c r="J28" i="26"/>
  <c r="K28" i="26" s="1"/>
  <c r="J22" i="25"/>
  <c r="K22" i="25" s="1"/>
  <c r="J28" i="25"/>
  <c r="K28" i="25" s="1"/>
  <c r="J25" i="24"/>
  <c r="K25" i="24" s="1"/>
  <c r="J23" i="14"/>
  <c r="K23" i="14" s="1"/>
  <c r="J24" i="14"/>
  <c r="K24" i="14" s="1"/>
  <c r="C3" i="27" l="1"/>
  <c r="J10" i="21"/>
  <c r="K10" i="21" s="1"/>
  <c r="K16" i="21"/>
  <c r="C30" i="21"/>
  <c r="C25" i="28"/>
  <c r="C34" i="19"/>
  <c r="C28" i="27"/>
  <c r="C32" i="26"/>
  <c r="C32" i="25"/>
  <c r="C29" i="24"/>
  <c r="J10" i="25"/>
  <c r="K10" i="25" s="1"/>
  <c r="J11" i="25"/>
  <c r="K11" i="25" s="1"/>
  <c r="J12" i="25"/>
  <c r="K12" i="25" s="1"/>
  <c r="J13" i="25"/>
  <c r="K13" i="25" s="1"/>
  <c r="J15" i="25"/>
  <c r="K2" i="21"/>
  <c r="K2" i="19"/>
  <c r="K2" i="26"/>
  <c r="J33" i="21"/>
  <c r="J28" i="28"/>
  <c r="J37" i="19"/>
  <c r="J31" i="27"/>
  <c r="J35" i="26"/>
  <c r="J35" i="25"/>
  <c r="J32" i="24"/>
  <c r="D33" i="21"/>
  <c r="D28" i="28"/>
  <c r="D37" i="19"/>
  <c r="D31" i="27"/>
  <c r="D35" i="26"/>
  <c r="D35" i="25"/>
  <c r="D32" i="24"/>
  <c r="B33" i="21"/>
  <c r="B28" i="28"/>
  <c r="B37" i="19"/>
  <c r="B31" i="27"/>
  <c r="B35" i="26"/>
  <c r="B35" i="25"/>
  <c r="B32" i="24"/>
  <c r="C29" i="21"/>
  <c r="C24" i="28"/>
  <c r="C33" i="19"/>
  <c r="C27" i="27"/>
  <c r="C31" i="26"/>
  <c r="C31" i="25"/>
  <c r="C28" i="24"/>
  <c r="C28" i="21"/>
  <c r="C23" i="28"/>
  <c r="C32" i="19"/>
  <c r="C26" i="27"/>
  <c r="C30" i="26"/>
  <c r="C30" i="25"/>
  <c r="C27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J2" i="21"/>
  <c r="J2" i="28"/>
  <c r="J2" i="19"/>
  <c r="J2" i="27"/>
  <c r="J2" i="26"/>
  <c r="J2" i="25"/>
  <c r="J2" i="24"/>
  <c r="C3" i="21"/>
  <c r="C3" i="28"/>
  <c r="C3" i="19"/>
  <c r="C3" i="26"/>
  <c r="C3" i="25"/>
  <c r="C3" i="24"/>
  <c r="K2" i="24"/>
  <c r="D30" i="21"/>
  <c r="D29" i="21"/>
  <c r="D34" i="19"/>
  <c r="D33" i="19"/>
  <c r="D32" i="19"/>
  <c r="D25" i="28"/>
  <c r="D24" i="28"/>
  <c r="D23" i="28"/>
  <c r="M19" i="28"/>
  <c r="L19" i="28"/>
  <c r="I19" i="28"/>
  <c r="H19" i="28"/>
  <c r="G19" i="28"/>
  <c r="F19" i="28"/>
  <c r="I18" i="28"/>
  <c r="H18" i="28"/>
  <c r="G18" i="28"/>
  <c r="F18" i="28"/>
  <c r="E18" i="28"/>
  <c r="J16" i="28"/>
  <c r="K16" i="28" s="1"/>
  <c r="J12" i="28"/>
  <c r="K12" i="28" s="1"/>
  <c r="J11" i="28"/>
  <c r="K11" i="28" s="1"/>
  <c r="J10" i="28"/>
  <c r="K10" i="28" s="1"/>
  <c r="J9" i="28"/>
  <c r="K9" i="28" s="1"/>
  <c r="D28" i="27"/>
  <c r="D27" i="27"/>
  <c r="D26" i="27"/>
  <c r="M20" i="27"/>
  <c r="L20" i="27"/>
  <c r="I20" i="27"/>
  <c r="H20" i="27"/>
  <c r="G20" i="27"/>
  <c r="F20" i="27"/>
  <c r="I19" i="27"/>
  <c r="H19" i="27"/>
  <c r="G19" i="27"/>
  <c r="F19" i="27"/>
  <c r="E19" i="27"/>
  <c r="J17" i="27"/>
  <c r="J13" i="27"/>
  <c r="K13" i="27" s="1"/>
  <c r="J12" i="27"/>
  <c r="K12" i="27" s="1"/>
  <c r="J11" i="27"/>
  <c r="K11" i="27" s="1"/>
  <c r="J10" i="27"/>
  <c r="K10" i="27" s="1"/>
  <c r="J9" i="27"/>
  <c r="D32" i="26"/>
  <c r="D31" i="26"/>
  <c r="D30" i="26"/>
  <c r="J22" i="26"/>
  <c r="K22" i="26" s="1"/>
  <c r="M20" i="26"/>
  <c r="L20" i="26"/>
  <c r="I20" i="26"/>
  <c r="H20" i="26"/>
  <c r="G20" i="26"/>
  <c r="F20" i="26"/>
  <c r="I19" i="26"/>
  <c r="H19" i="26"/>
  <c r="G19" i="26"/>
  <c r="F19" i="26"/>
  <c r="E19" i="26"/>
  <c r="J17" i="26"/>
  <c r="K17" i="26" s="1"/>
  <c r="J15" i="26"/>
  <c r="K15" i="26" s="1"/>
  <c r="J13" i="26"/>
  <c r="K13" i="26" s="1"/>
  <c r="J12" i="26"/>
  <c r="K12" i="26" s="1"/>
  <c r="J11" i="26"/>
  <c r="K11" i="26" s="1"/>
  <c r="J10" i="26"/>
  <c r="K10" i="26" s="1"/>
  <c r="J9" i="26"/>
  <c r="D31" i="25"/>
  <c r="D30" i="25"/>
  <c r="M20" i="25"/>
  <c r="L20" i="25"/>
  <c r="I20" i="25"/>
  <c r="H20" i="25"/>
  <c r="G20" i="25"/>
  <c r="F20" i="25"/>
  <c r="I19" i="25"/>
  <c r="H19" i="25"/>
  <c r="G19" i="25"/>
  <c r="F19" i="25"/>
  <c r="E19" i="25"/>
  <c r="J17" i="25"/>
  <c r="K17" i="25" s="1"/>
  <c r="J9" i="25"/>
  <c r="K9" i="25" s="1"/>
  <c r="D29" i="24"/>
  <c r="D28" i="24"/>
  <c r="D27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9" i="27"/>
  <c r="K21" i="24"/>
  <c r="J19" i="25"/>
  <c r="J21" i="24"/>
  <c r="K18" i="28"/>
  <c r="J18" i="28"/>
  <c r="K17" i="27"/>
  <c r="K9" i="26"/>
  <c r="K19" i="26" s="1"/>
  <c r="J19" i="26"/>
  <c r="K15" i="25"/>
  <c r="K19" i="25" s="1"/>
  <c r="D27" i="14"/>
  <c r="D28" i="14"/>
  <c r="D26" i="14"/>
  <c r="J9" i="14"/>
  <c r="J24" i="21"/>
  <c r="K24" i="21" s="1"/>
  <c r="M22" i="21"/>
  <c r="L22" i="21"/>
  <c r="I22" i="21"/>
  <c r="H22" i="21"/>
  <c r="G22" i="21"/>
  <c r="F22" i="21"/>
  <c r="I21" i="21"/>
  <c r="H21" i="21"/>
  <c r="G21" i="21"/>
  <c r="F21" i="21"/>
  <c r="E21" i="21"/>
  <c r="J9" i="21"/>
  <c r="M25" i="19"/>
  <c r="L25" i="19"/>
  <c r="I25" i="19"/>
  <c r="H25" i="19"/>
  <c r="G25" i="19"/>
  <c r="F25" i="19"/>
  <c r="I24" i="19"/>
  <c r="H24" i="19"/>
  <c r="G24" i="19"/>
  <c r="F24" i="19"/>
  <c r="E24" i="19"/>
  <c r="J15" i="19"/>
  <c r="K15" i="19" s="1"/>
  <c r="J11" i="19"/>
  <c r="K11" i="19" s="1"/>
  <c r="J9" i="19"/>
  <c r="M21" i="14"/>
  <c r="L21" i="14"/>
  <c r="I21" i="14"/>
  <c r="H21" i="14"/>
  <c r="G21" i="14"/>
  <c r="F21" i="14"/>
  <c r="I20" i="14"/>
  <c r="H20" i="14"/>
  <c r="G20" i="14"/>
  <c r="F20" i="14"/>
  <c r="E20" i="14"/>
  <c r="J17" i="14"/>
  <c r="K17" i="14" s="1"/>
  <c r="K9" i="21" l="1"/>
  <c r="K21" i="21" s="1"/>
  <c r="J21" i="21"/>
  <c r="K19" i="27"/>
  <c r="K9" i="19"/>
  <c r="K24" i="19" s="1"/>
  <c r="J24" i="19"/>
  <c r="K9" i="14"/>
  <c r="K20" i="14" s="1"/>
  <c r="J20" i="14"/>
</calcChain>
</file>

<file path=xl/sharedStrings.xml><?xml version="1.0" encoding="utf-8"?>
<sst xmlns="http://schemas.openxmlformats.org/spreadsheetml/2006/main" count="667" uniqueCount="274">
  <si>
    <t>Plan de învățământ licență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</si>
  <si>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</si>
  <si>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</si>
  <si>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</si>
  <si>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</si>
  <si>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</si>
  <si>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</si>
  <si>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</si>
  <si>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</si>
  <si>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</si>
  <si>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</si>
  <si>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</si>
  <si>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</si>
  <si>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</si>
  <si>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</si>
  <si>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</si>
  <si>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</si>
  <si>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</si>
  <si>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</si>
  <si>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</si>
  <si>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</si>
  <si>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</si>
  <si>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</si>
  <si>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</si>
  <si>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</si>
  <si>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</si>
  <si>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</si>
  <si>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</si>
  <si>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</si>
  <si>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</si>
  <si>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</si>
  <si>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</si>
  <si>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</si>
  <si>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</si>
  <si>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</si>
  <si>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</si>
  <si>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</si>
  <si>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</si>
  <si>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</si>
  <si>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</si>
  <si>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</si>
  <si>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</si>
  <si>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</si>
  <si>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</si>
  <si>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</si>
  <si>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</si>
  <si>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2024 - 2025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</si>
  <si>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</si>
  <si>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</si>
  <si>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</si>
  <si>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</si>
  <si>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</si>
  <si>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</si>
  <si>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</si>
  <si>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</si>
  <si>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</si>
  <si>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</si>
  <si>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</si>
  <si>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</si>
  <si>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</si>
  <si>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</si>
  <si>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</si>
  <si>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</si>
  <si>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</si>
  <si>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</si>
  <si>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</si>
  <si>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</si>
  <si>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</si>
  <si>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</si>
  <si>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</si>
  <si>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</si>
  <si>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</si>
  <si>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</si>
  <si>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</si>
  <si>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</si>
  <si>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</si>
  <si>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</si>
  <si>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</si>
  <si>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</si>
  <si>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</si>
  <si>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</si>
  <si>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</si>
  <si>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</si>
  <si>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</si>
  <si>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</si>
  <si>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</si>
  <si>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</si>
  <si>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</si>
  <si>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Ingineria materialelor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</si>
  <si>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</si>
  <si>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</si>
  <si>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</si>
  <si>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</si>
  <si>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</si>
  <si>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</si>
  <si>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</si>
  <si>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</si>
  <si>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</si>
  <si>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</si>
  <si>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</si>
  <si>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</si>
  <si>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</si>
  <si>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</si>
  <si>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</si>
  <si>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</si>
  <si>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10.C.02.A.001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</si>
  <si>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</si>
  <si>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</si>
  <si>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</si>
  <si>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</si>
  <si>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</si>
  <si>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</si>
  <si>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</si>
  <si>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</si>
  <si>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</si>
  <si>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</si>
  <si>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</si>
  <si>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</si>
  <si>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</si>
  <si>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</si>
  <si>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10.D.03.A.001</t>
  </si>
  <si>
    <t>Tehnologia materialelor</t>
  </si>
  <si>
    <t>10.D.03.A.002</t>
  </si>
  <si>
    <t>Ingineria fabricației</t>
  </si>
  <si>
    <t>10.C.03.L.001</t>
  </si>
  <si>
    <t>10.C.03.L.002</t>
  </si>
  <si>
    <t>10.C.03.L.003</t>
  </si>
  <si>
    <t>10.C.03.L.004</t>
  </si>
  <si>
    <t>10.C.01.L.001</t>
  </si>
  <si>
    <t>10.C.01.L.002</t>
  </si>
  <si>
    <t>10.C.02.L.001</t>
  </si>
  <si>
    <t>10.C.02.L.002</t>
  </si>
  <si>
    <t>10.C.03.L.005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</si>
  <si>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</si>
  <si>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</si>
  <si>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</si>
  <si>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</si>
  <si>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</si>
  <si>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</si>
  <si>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10.D.04.O.004</t>
  </si>
  <si>
    <t>Metalurgie fizică I</t>
  </si>
  <si>
    <t>10.D.04.O.005</t>
  </si>
  <si>
    <t>Ingineria calității</t>
  </si>
  <si>
    <t>10.F.04.O.006</t>
  </si>
  <si>
    <t>Grafică asistată de calculator II</t>
  </si>
  <si>
    <t>10.C.04.O.007</t>
  </si>
  <si>
    <t>Economie generală</t>
  </si>
  <si>
    <t>Turism sportiv I</t>
  </si>
  <si>
    <t>Comunicare și limbaj specific în știința materialelor I</t>
  </si>
  <si>
    <t>10.D.04.A.001</t>
  </si>
  <si>
    <t>Bazele proiectării asistate de calculator</t>
  </si>
  <si>
    <t>10.D.04.A.002</t>
  </si>
  <si>
    <t>Tehnica măsurării și achiziții de date</t>
  </si>
  <si>
    <t>10.C.04.L.002</t>
  </si>
  <si>
    <t>Turism sportiv II</t>
  </si>
  <si>
    <t>10.C.04.L.003</t>
  </si>
  <si>
    <t>10.C.04.L.001</t>
  </si>
  <si>
    <t>10.C.04.L.004</t>
  </si>
  <si>
    <t>Comunicare și limbaj specific în știința materialelor II</t>
  </si>
  <si>
    <t>10.C.04.L.005</t>
  </si>
  <si>
    <t>10.D.05.O.001</t>
  </si>
  <si>
    <t>Metalurgie fizică II</t>
  </si>
  <si>
    <t>10.S.05.O.002</t>
  </si>
  <si>
    <t>Teoria proceselor metalurgice</t>
  </si>
  <si>
    <t>10.D.05.O.003</t>
  </si>
  <si>
    <t>Mecanica fluidelor</t>
  </si>
  <si>
    <t>10.S.05.O.004</t>
  </si>
  <si>
    <t>Utilaje și instalații termice</t>
  </si>
  <si>
    <t>10.D.05.O.005</t>
  </si>
  <si>
    <t>Proprietăţile materialelor</t>
  </si>
  <si>
    <t>Electronică și automatizări</t>
  </si>
  <si>
    <t>10.C.05.L.001</t>
  </si>
  <si>
    <t>10.C.05.L.002</t>
  </si>
  <si>
    <t>10.C.05.L.003</t>
  </si>
  <si>
    <t>10.D.06.O.001</t>
  </si>
  <si>
    <t>10.D.06.O.002</t>
  </si>
  <si>
    <t>10.D.06.O.003</t>
  </si>
  <si>
    <t>10.S.06.O.004</t>
  </si>
  <si>
    <t>10.D.06.O.005</t>
  </si>
  <si>
    <t>Procedee tehnologice de elaborare a materialelor metalice feroase</t>
  </si>
  <si>
    <t>Teoria plasticității și ruperii materialelor</t>
  </si>
  <si>
    <t>Procedee tehnologice de tratamente termice</t>
  </si>
  <si>
    <t>10.D.06.A.001</t>
  </si>
  <si>
    <t>Procedee tehnologice de elaborare a materialelor metalice neferoase</t>
  </si>
  <si>
    <t>10.D.06.A.002</t>
  </si>
  <si>
    <t>Procedee tehnologice de obținere a materialelor compozite cu matrice metalică</t>
  </si>
  <si>
    <t>10.D.06.A.003</t>
  </si>
  <si>
    <t>10.D.06.A.004</t>
  </si>
  <si>
    <t>Managementul utilajelor tehnologice de elaborare a materialelor metalice</t>
  </si>
  <si>
    <t>10.D.06.A.005</t>
  </si>
  <si>
    <t>Tehnici de analiză și caracterizare a materialelor</t>
  </si>
  <si>
    <t>10.D.06.A.006</t>
  </si>
  <si>
    <t>Procedee tehnologice de tratamente termochimice</t>
  </si>
  <si>
    <t>10.C.06.L.001</t>
  </si>
  <si>
    <t>10.C.06.L.002</t>
  </si>
  <si>
    <t>10.C.06.L.003</t>
  </si>
  <si>
    <t>10.C.06.L.004</t>
  </si>
  <si>
    <t>10.S.07.O.002</t>
  </si>
  <si>
    <t>10.S.07.O.003</t>
  </si>
  <si>
    <t>10.S.07.O.004</t>
  </si>
  <si>
    <t>10.S.07.O.005</t>
  </si>
  <si>
    <t>10.S.07.O.006</t>
  </si>
  <si>
    <t>10.S.07.A.001</t>
  </si>
  <si>
    <t>10.S.07.A.002</t>
  </si>
  <si>
    <t>Bazele cercetării experimentale</t>
  </si>
  <si>
    <t>10.S.08.O.001</t>
  </si>
  <si>
    <t>10.S.08.O.002</t>
  </si>
  <si>
    <t>10.S.08.O.003</t>
  </si>
  <si>
    <t>Procedee de reciclare a deșeurilor metalurgice</t>
  </si>
  <si>
    <t>10.S.08.O.004</t>
  </si>
  <si>
    <t>10.S.08.O.005</t>
  </si>
  <si>
    <t>Etică și integritate academică</t>
  </si>
  <si>
    <t>10.S.08.O.008</t>
  </si>
  <si>
    <t>10.S.08.A.001</t>
  </si>
  <si>
    <t>10.S.08.A.002</t>
  </si>
  <si>
    <t>Ingineria procesării materialelor</t>
  </si>
  <si>
    <t>Vasile Dănuț COJOCARU</t>
  </si>
  <si>
    <t>10.D.05.O.006</t>
  </si>
  <si>
    <t>10.D.05.O.007</t>
  </si>
  <si>
    <t>Electronică și automatizări - Proiect</t>
  </si>
  <si>
    <t>10.S.05.A.001</t>
  </si>
  <si>
    <t>Utilaje tehnologice pentru deformări plastice</t>
  </si>
  <si>
    <t>10.S.05.A.002</t>
  </si>
  <si>
    <t>Conceptie si fabricatie asistata de calculator</t>
  </si>
  <si>
    <t>Proiectarea tehnologiilor de turnare</t>
  </si>
  <si>
    <t>Procedee tehnologice de procesare a materialelor metalice II</t>
  </si>
  <si>
    <t>Procedee tehnologice specifice metalurgiei pulberilor</t>
  </si>
  <si>
    <t>Procedee tehnologice de procesare a materialelor metalice I</t>
  </si>
  <si>
    <t>10.D.06.A.007</t>
  </si>
  <si>
    <t>10.D.06.A.008</t>
  </si>
  <si>
    <t>Procedee tehnologice de procesare a materialelor metalice III</t>
  </si>
  <si>
    <t>10.D.06.A.009</t>
  </si>
  <si>
    <t>10.D.07.O.001</t>
  </si>
  <si>
    <t>Procedee de procesare prin deformare plastică a materialelor I</t>
  </si>
  <si>
    <t>Procedee de procesare prin deformare plastică a materialelor II</t>
  </si>
  <si>
    <t>Procedee de procesare prin deformare plastică a materialelor III</t>
  </si>
  <si>
    <t>Procedee de elaborare a materialelor metalice I</t>
  </si>
  <si>
    <t>Procedee de formare în turnătorii</t>
  </si>
  <si>
    <t>Procedee neconventionale de procesare a materialelor</t>
  </si>
  <si>
    <t>Utilaje tehnologice pentru turnarea materialelor</t>
  </si>
  <si>
    <t>Proiectarea tehnologiilor de procesare prin deformare plastică I</t>
  </si>
  <si>
    <t>Proiectarea tehnologiilor de procesare prin deformare plastică II</t>
  </si>
  <si>
    <t>Proiectarea tehnologiilor de procesare prin deformare plastică III</t>
  </si>
  <si>
    <t>Procedee de elaborare a materialelor metalice II</t>
  </si>
  <si>
    <t>Procedee de elaborare a materialelor metalice III</t>
  </si>
  <si>
    <t>10.S.08.O.006</t>
  </si>
  <si>
    <t>Procedee de turnare a materialelor</t>
  </si>
  <si>
    <t>10.C.08.O.007</t>
  </si>
  <si>
    <t>Modelare și simulare în procesarea materialelor</t>
  </si>
  <si>
    <t>10.S.08.O.009</t>
  </si>
  <si>
    <t>10.C.07.L.001</t>
  </si>
  <si>
    <t>10.C.08.L.001</t>
  </si>
  <si>
    <t>10 ECTS</t>
  </si>
  <si>
    <t>Limbă modernă I (engleză)</t>
  </si>
  <si>
    <t>Limbă modernă I (franceză)</t>
  </si>
  <si>
    <t>Limbă modernă I (germană)</t>
  </si>
  <si>
    <t>10.C.01.A.002</t>
  </si>
  <si>
    <t>10.C.01.A.003</t>
  </si>
  <si>
    <t>Limbă modernă II (engleză)</t>
  </si>
  <si>
    <t>10.C.02.A.002</t>
  </si>
  <si>
    <t>Limbă modernă II (franceză)</t>
  </si>
  <si>
    <t>10.C.02.A.003</t>
  </si>
  <si>
    <t>Limbă modernă II (germană)</t>
  </si>
  <si>
    <t>Limbă modernă III (engleză)</t>
  </si>
  <si>
    <t>Limbă modernă III (franceză)</t>
  </si>
  <si>
    <t>Limbă modernă III (germană)</t>
  </si>
  <si>
    <t>10.C.03.L.006</t>
  </si>
  <si>
    <t>10.C.03.L.007</t>
  </si>
  <si>
    <t>Limbă modernă IV (engleză)</t>
  </si>
  <si>
    <t>Limbă modernă IV (franceză)</t>
  </si>
  <si>
    <t>Limbă modernă IV (germană)</t>
  </si>
  <si>
    <t>10.C.04.L.006</t>
  </si>
  <si>
    <t>10.C.04.L.007</t>
  </si>
  <si>
    <t>360 de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</si>
</sst>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6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2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8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0</xdr:rowOff>
    </xdr:from>
    <xdr:to>
      <xdr:col>1</xdr:col>
      <xdr:colOff>847725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9687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11</xdr:col>
      <xdr:colOff>291212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4234</xdr:colOff>
      <xdr:row>0</xdr:row>
      <xdr:rowOff>0</xdr:rowOff>
    </xdr:from>
    <xdr:to>
      <xdr:col>1</xdr:col>
      <xdr:colOff>769409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21734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12</xdr:col>
      <xdr:colOff>7291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35984</xdr:colOff>
      <xdr:row>0</xdr:row>
      <xdr:rowOff>0</xdr:rowOff>
    </xdr:from>
    <xdr:to>
      <xdr:col>1</xdr:col>
      <xdr:colOff>801159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53484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11</xdr:col>
      <xdr:colOff>282553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12</xdr:col>
      <xdr:colOff>14903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99484</xdr:colOff>
      <xdr:row>0</xdr:row>
      <xdr:rowOff>0</xdr:rowOff>
    </xdr:from>
    <xdr:to>
      <xdr:col>1</xdr:col>
      <xdr:colOff>864659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16984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12</xdr:col>
      <xdr:colOff>4320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53415</xdr:colOff>
      <xdr:row>0</xdr:row>
      <xdr:rowOff>0</xdr:rowOff>
    </xdr:from>
    <xdr:to>
      <xdr:col>1</xdr:col>
      <xdr:colOff>818590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67180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11</xdr:col>
      <xdr:colOff>281883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311151</xdr:colOff>
      <xdr:row>0</xdr:row>
      <xdr:rowOff>0</xdr:rowOff>
    </xdr:from>
    <xdr:to>
      <xdr:col>1</xdr:col>
      <xdr:colOff>762561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78D01E3-D01D-4D51-8031-C4BCEDAF3BAD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311151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3263</xdr:colOff>
      <xdr:row>0</xdr:row>
      <xdr:rowOff>0</xdr:rowOff>
    </xdr:from>
    <xdr:to>
      <xdr:col>12</xdr:col>
      <xdr:colOff>66212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53415</xdr:colOff>
      <xdr:row>0</xdr:row>
      <xdr:rowOff>0</xdr:rowOff>
    </xdr:from>
    <xdr:to>
      <xdr:col>1</xdr:col>
      <xdr:colOff>818590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67180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310290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Normal="100" zoomScaleSheetLayoutView="115" workbookViewId="0">
      <selection activeCell="C12" sqref="C12"/>
    </sheetView>
  </sheetViews>
  <sheetFormatPr defaultRowHeight="15" x14ac:dyDescent="0.25"/>
  <cols>
    <col min="1" max="1" width="4.7109375" style="5" customWidth="1"/>
    <col min="2" max="2" width="17.42578125" customWidth="1"/>
    <col min="3" max="3" width="80.140625" customWidth="1"/>
    <col min="4" max="4" width="10.42578125" customWidth="1"/>
    <col min="5" max="5" width="6" customWidth="1"/>
    <col min="6" max="9" width="4" customWidth="1"/>
    <col min="10" max="10" width="9.42578125" customWidth="1"/>
    <col min="11" max="11" width="6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1"/>
      <c r="Q1" s="91"/>
      <c r="R1" s="91"/>
      <c r="S1" s="91"/>
      <c r="T1" s="91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">
        <v>1</v>
      </c>
      <c r="K2" s="129" t="s">
        <v>46</v>
      </c>
      <c r="L2" s="129"/>
      <c r="P2" s="92"/>
      <c r="Q2" s="92"/>
      <c r="R2" s="92"/>
      <c r="S2" s="92"/>
      <c r="T2" s="92"/>
    </row>
    <row r="3" spans="1:20" x14ac:dyDescent="0.25">
      <c r="B3" s="6" t="s">
        <v>2</v>
      </c>
      <c r="C3" s="129" t="s">
        <v>88</v>
      </c>
      <c r="D3" s="129"/>
      <c r="E3" s="129"/>
      <c r="F3" s="129"/>
      <c r="G3" s="129"/>
      <c r="J3" s="7" t="s">
        <v>3</v>
      </c>
      <c r="K3" s="129" t="s">
        <v>4</v>
      </c>
      <c r="L3" s="129"/>
      <c r="P3" s="92"/>
      <c r="Q3" s="92"/>
      <c r="R3" s="92"/>
      <c r="S3" s="92"/>
      <c r="T3" s="92"/>
    </row>
    <row r="4" spans="1:20" ht="30" x14ac:dyDescent="0.25">
      <c r="B4" s="6" t="s">
        <v>5</v>
      </c>
      <c r="C4" s="129" t="s">
        <v>215</v>
      </c>
      <c r="D4" s="129"/>
      <c r="E4" s="129"/>
      <c r="F4" s="129"/>
      <c r="G4" s="129"/>
      <c r="J4" s="7" t="s">
        <v>6</v>
      </c>
      <c r="K4" s="129" t="s">
        <v>4</v>
      </c>
      <c r="L4" s="129"/>
      <c r="P4" s="92"/>
      <c r="Q4" s="92"/>
      <c r="R4" s="92"/>
      <c r="S4" s="92"/>
      <c r="T4" s="92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2"/>
      <c r="Q5" s="92"/>
      <c r="R5" s="92"/>
      <c r="S5" s="92"/>
      <c r="T5" s="92"/>
    </row>
    <row r="6" spans="1:20" s="1" customFormat="1" ht="20.100000000000001" customHeight="1" x14ac:dyDescent="0.25">
      <c r="A6" s="138" t="s">
        <v>7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92"/>
      <c r="Q6" s="92"/>
      <c r="R6" s="92"/>
      <c r="S6" s="92"/>
      <c r="T6" s="92"/>
    </row>
    <row r="7" spans="1:20" ht="30.75" thickBot="1" x14ac:dyDescent="0.3">
      <c r="A7" s="139"/>
      <c r="B7" s="135"/>
      <c r="C7" s="135"/>
      <c r="D7" s="135"/>
      <c r="E7" s="137"/>
      <c r="F7" s="9" t="s">
        <v>15</v>
      </c>
      <c r="G7" s="9" t="s">
        <v>16</v>
      </c>
      <c r="H7" s="9" t="s">
        <v>17</v>
      </c>
      <c r="I7" s="9" t="s">
        <v>18</v>
      </c>
      <c r="J7" s="124" t="s">
        <v>19</v>
      </c>
      <c r="K7" s="124" t="s">
        <v>20</v>
      </c>
      <c r="L7" s="135"/>
      <c r="M7" s="141"/>
      <c r="P7" s="92"/>
      <c r="Q7" s="92"/>
      <c r="R7" s="92"/>
      <c r="S7" s="92"/>
      <c r="T7" s="92"/>
    </row>
    <row r="8" spans="1:20" ht="15.75" thickBot="1" x14ac:dyDescent="0.3">
      <c r="A8" s="131" t="s">
        <v>21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/>
      <c r="P8" s="92"/>
      <c r="Q8" s="92"/>
      <c r="R8" s="92"/>
      <c r="S8" s="92"/>
      <c r="T8" s="92"/>
    </row>
    <row r="9" spans="1:20" ht="15" customHeight="1" x14ac:dyDescent="0.25">
      <c r="A9" s="45">
        <v>1</v>
      </c>
      <c r="B9" s="17" t="s">
        <v>73</v>
      </c>
      <c r="C9" s="60" t="s">
        <v>74</v>
      </c>
      <c r="D9" s="23" t="s">
        <v>22</v>
      </c>
      <c r="E9" s="23">
        <v>5</v>
      </c>
      <c r="F9" s="24">
        <v>2</v>
      </c>
      <c r="G9" s="17">
        <v>2</v>
      </c>
      <c r="H9" s="17"/>
      <c r="I9" s="17"/>
      <c r="J9" s="17">
        <f>SUM(F9:I9)*14</f>
        <v>56</v>
      </c>
      <c r="K9" s="17">
        <f>E9*25-J9</f>
        <v>69</v>
      </c>
      <c r="L9" s="142" t="s">
        <v>23</v>
      </c>
      <c r="M9" s="143"/>
      <c r="P9" s="92"/>
      <c r="Q9" s="92"/>
      <c r="R9" s="92"/>
      <c r="S9" s="92"/>
      <c r="T9" s="92"/>
    </row>
    <row r="10" spans="1:20" ht="15" customHeight="1" x14ac:dyDescent="0.25">
      <c r="A10" s="46">
        <v>2</v>
      </c>
      <c r="B10" s="18" t="s">
        <v>75</v>
      </c>
      <c r="C10" s="61" t="s">
        <v>76</v>
      </c>
      <c r="D10" s="19" t="s">
        <v>22</v>
      </c>
      <c r="E10" s="19">
        <v>4</v>
      </c>
      <c r="F10" s="21">
        <v>2</v>
      </c>
      <c r="G10" s="18"/>
      <c r="H10" s="18">
        <v>2</v>
      </c>
      <c r="I10" s="18"/>
      <c r="J10" s="18">
        <f t="shared" ref="J10:J15" si="0">SUM(F10:I10)*14</f>
        <v>56</v>
      </c>
      <c r="K10" s="18">
        <f t="shared" ref="K10:K15" si="1">E10*25-J10</f>
        <v>44</v>
      </c>
      <c r="L10" s="152" t="s">
        <v>23</v>
      </c>
      <c r="M10" s="153"/>
      <c r="P10" s="92"/>
      <c r="Q10" s="92"/>
      <c r="R10" s="92"/>
      <c r="S10" s="92"/>
      <c r="T10" s="92"/>
    </row>
    <row r="11" spans="1:20" ht="15" customHeight="1" x14ac:dyDescent="0.25">
      <c r="A11" s="46">
        <v>3</v>
      </c>
      <c r="B11" s="18" t="s">
        <v>77</v>
      </c>
      <c r="C11" s="61" t="s">
        <v>78</v>
      </c>
      <c r="D11" s="19" t="s">
        <v>22</v>
      </c>
      <c r="E11" s="19">
        <v>4</v>
      </c>
      <c r="F11" s="21">
        <v>2</v>
      </c>
      <c r="G11" s="18"/>
      <c r="H11" s="18">
        <v>2</v>
      </c>
      <c r="I11" s="18"/>
      <c r="J11" s="18">
        <f t="shared" si="0"/>
        <v>56</v>
      </c>
      <c r="K11" s="18">
        <f t="shared" si="1"/>
        <v>44</v>
      </c>
      <c r="L11" s="152" t="s">
        <v>23</v>
      </c>
      <c r="M11" s="153"/>
      <c r="P11" s="92"/>
      <c r="Q11" s="92"/>
      <c r="R11" s="92"/>
      <c r="S11" s="92"/>
      <c r="T11" s="92"/>
    </row>
    <row r="12" spans="1:20" x14ac:dyDescent="0.25">
      <c r="A12" s="46">
        <v>4</v>
      </c>
      <c r="B12" s="18" t="s">
        <v>79</v>
      </c>
      <c r="C12" s="61" t="s">
        <v>80</v>
      </c>
      <c r="D12" s="19" t="s">
        <v>15</v>
      </c>
      <c r="E12" s="19">
        <v>4</v>
      </c>
      <c r="F12" s="21">
        <v>2</v>
      </c>
      <c r="G12" s="18">
        <v>1</v>
      </c>
      <c r="H12" s="18"/>
      <c r="I12" s="18"/>
      <c r="J12" s="18">
        <f t="shared" si="0"/>
        <v>42</v>
      </c>
      <c r="K12" s="18">
        <f t="shared" si="1"/>
        <v>58</v>
      </c>
      <c r="L12" s="152" t="s">
        <v>23</v>
      </c>
      <c r="M12" s="153"/>
      <c r="P12" s="92"/>
      <c r="Q12" s="92"/>
      <c r="R12" s="92"/>
      <c r="S12" s="92"/>
      <c r="T12" s="92"/>
    </row>
    <row r="13" spans="1:20" x14ac:dyDescent="0.25">
      <c r="A13" s="46">
        <v>5</v>
      </c>
      <c r="B13" s="18" t="s">
        <v>81</v>
      </c>
      <c r="C13" s="61" t="s">
        <v>82</v>
      </c>
      <c r="D13" s="19" t="s">
        <v>15</v>
      </c>
      <c r="E13" s="19">
        <v>3</v>
      </c>
      <c r="F13" s="21">
        <v>1</v>
      </c>
      <c r="G13" s="18">
        <v>1</v>
      </c>
      <c r="H13" s="18"/>
      <c r="I13" s="18"/>
      <c r="J13" s="18">
        <f t="shared" si="0"/>
        <v>28</v>
      </c>
      <c r="K13" s="18">
        <f t="shared" si="1"/>
        <v>47</v>
      </c>
      <c r="L13" s="145" t="s">
        <v>23</v>
      </c>
      <c r="M13" s="146"/>
      <c r="P13" s="92"/>
      <c r="Q13" s="92"/>
      <c r="R13" s="92"/>
      <c r="S13" s="92"/>
      <c r="T13" s="92"/>
    </row>
    <row r="14" spans="1:20" ht="15" customHeight="1" x14ac:dyDescent="0.25">
      <c r="A14" s="46">
        <v>6</v>
      </c>
      <c r="B14" s="18" t="s">
        <v>83</v>
      </c>
      <c r="C14" s="61" t="s">
        <v>84</v>
      </c>
      <c r="D14" s="19" t="s">
        <v>25</v>
      </c>
      <c r="E14" s="19">
        <v>6</v>
      </c>
      <c r="F14" s="21">
        <v>3</v>
      </c>
      <c r="G14" s="18"/>
      <c r="H14" s="18">
        <v>3</v>
      </c>
      <c r="I14" s="18"/>
      <c r="J14" s="18">
        <f t="shared" si="0"/>
        <v>84</v>
      </c>
      <c r="K14" s="18">
        <f t="shared" si="1"/>
        <v>66</v>
      </c>
      <c r="L14" s="145" t="s">
        <v>23</v>
      </c>
      <c r="M14" s="146"/>
      <c r="P14" s="92"/>
      <c r="Q14" s="92"/>
      <c r="R14" s="92"/>
      <c r="S14" s="92"/>
      <c r="T14" s="92"/>
    </row>
    <row r="15" spans="1:20" ht="15.75" thickBot="1" x14ac:dyDescent="0.3">
      <c r="A15" s="90">
        <v>7</v>
      </c>
      <c r="B15" s="58" t="s">
        <v>85</v>
      </c>
      <c r="C15" s="89" t="s">
        <v>86</v>
      </c>
      <c r="D15" s="83" t="s">
        <v>22</v>
      </c>
      <c r="E15" s="83">
        <v>2</v>
      </c>
      <c r="F15" s="84"/>
      <c r="G15" s="58"/>
      <c r="H15" s="58"/>
      <c r="I15" s="58">
        <v>2</v>
      </c>
      <c r="J15" s="58">
        <f t="shared" si="0"/>
        <v>28</v>
      </c>
      <c r="K15" s="58">
        <f t="shared" si="1"/>
        <v>22</v>
      </c>
      <c r="L15" s="150" t="s">
        <v>24</v>
      </c>
      <c r="M15" s="151"/>
      <c r="P15" s="92"/>
      <c r="Q15" s="92"/>
      <c r="R15" s="92"/>
      <c r="S15" s="92"/>
      <c r="T15" s="92"/>
    </row>
    <row r="16" spans="1:20" ht="14.45" customHeight="1" thickBot="1" x14ac:dyDescent="0.3">
      <c r="A16" s="147" t="s">
        <v>26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9"/>
      <c r="P16" s="92"/>
      <c r="Q16" s="92"/>
      <c r="R16" s="92"/>
      <c r="S16" s="92"/>
      <c r="T16" s="92"/>
    </row>
    <row r="17" spans="1:20" ht="15" customHeight="1" x14ac:dyDescent="0.25">
      <c r="A17" s="44">
        <v>8</v>
      </c>
      <c r="B17" s="17" t="s">
        <v>87</v>
      </c>
      <c r="C17" s="66" t="s">
        <v>253</v>
      </c>
      <c r="D17" s="154" t="s">
        <v>15</v>
      </c>
      <c r="E17" s="154">
        <v>2</v>
      </c>
      <c r="F17" s="156"/>
      <c r="G17" s="158">
        <v>1</v>
      </c>
      <c r="H17" s="158"/>
      <c r="I17" s="158"/>
      <c r="J17" s="158">
        <f t="shared" ref="J17" si="2">SUM(F17:I17)*14</f>
        <v>14</v>
      </c>
      <c r="K17" s="158">
        <f t="shared" ref="K17" si="3">E17*25-J17</f>
        <v>36</v>
      </c>
      <c r="L17" s="182" t="s">
        <v>24</v>
      </c>
      <c r="M17" s="183"/>
      <c r="P17" s="92"/>
      <c r="Q17" s="92"/>
      <c r="R17" s="92"/>
      <c r="S17" s="92"/>
      <c r="T17" s="92"/>
    </row>
    <row r="18" spans="1:20" ht="15" customHeight="1" x14ac:dyDescent="0.25">
      <c r="A18" s="42">
        <v>9</v>
      </c>
      <c r="B18" s="18" t="s">
        <v>256</v>
      </c>
      <c r="C18" s="104" t="s">
        <v>254</v>
      </c>
      <c r="D18" s="155"/>
      <c r="E18" s="155"/>
      <c r="F18" s="157"/>
      <c r="G18" s="159"/>
      <c r="H18" s="159"/>
      <c r="I18" s="159"/>
      <c r="J18" s="159"/>
      <c r="K18" s="159"/>
      <c r="L18" s="184"/>
      <c r="M18" s="185"/>
      <c r="P18" s="92"/>
      <c r="Q18" s="92"/>
      <c r="R18" s="92"/>
      <c r="S18" s="92"/>
      <c r="T18" s="92"/>
    </row>
    <row r="19" spans="1:20" ht="15" customHeight="1" thickBot="1" x14ac:dyDescent="0.3">
      <c r="A19" s="88">
        <v>10</v>
      </c>
      <c r="B19" s="58" t="s">
        <v>257</v>
      </c>
      <c r="C19" s="113" t="s">
        <v>255</v>
      </c>
      <c r="D19" s="155"/>
      <c r="E19" s="155"/>
      <c r="F19" s="157"/>
      <c r="G19" s="159"/>
      <c r="H19" s="159"/>
      <c r="I19" s="159"/>
      <c r="J19" s="159"/>
      <c r="K19" s="159"/>
      <c r="L19" s="184"/>
      <c r="M19" s="185"/>
      <c r="P19" s="92"/>
      <c r="Q19" s="92"/>
      <c r="R19" s="92"/>
      <c r="S19" s="92"/>
      <c r="T19" s="92"/>
    </row>
    <row r="20" spans="1:20" x14ac:dyDescent="0.25">
      <c r="A20" s="186" t="s">
        <v>27</v>
      </c>
      <c r="B20" s="187"/>
      <c r="C20" s="187"/>
      <c r="D20" s="12" t="s">
        <v>28</v>
      </c>
      <c r="E20" s="168">
        <f t="shared" ref="E20:K20" si="4">SUM(E9:E17)</f>
        <v>30</v>
      </c>
      <c r="F20" s="108">
        <f t="shared" si="4"/>
        <v>12</v>
      </c>
      <c r="G20" s="109">
        <f t="shared" si="4"/>
        <v>5</v>
      </c>
      <c r="H20" s="109">
        <f t="shared" si="4"/>
        <v>7</v>
      </c>
      <c r="I20" s="109">
        <f t="shared" si="4"/>
        <v>2</v>
      </c>
      <c r="J20" s="170">
        <f t="shared" si="4"/>
        <v>364</v>
      </c>
      <c r="K20" s="170">
        <f t="shared" si="4"/>
        <v>386</v>
      </c>
      <c r="L20" s="109" t="s">
        <v>29</v>
      </c>
      <c r="M20" s="114" t="s">
        <v>30</v>
      </c>
      <c r="P20" s="92"/>
      <c r="Q20" s="92"/>
      <c r="R20" s="92"/>
      <c r="S20" s="92"/>
      <c r="T20" s="92"/>
    </row>
    <row r="21" spans="1:20" ht="15.75" thickBot="1" x14ac:dyDescent="0.3">
      <c r="A21" s="188"/>
      <c r="B21" s="189"/>
      <c r="C21" s="189"/>
      <c r="D21" s="13" t="s">
        <v>31</v>
      </c>
      <c r="E21" s="169"/>
      <c r="F21" s="97">
        <f>COUNT(F9:F17)</f>
        <v>6</v>
      </c>
      <c r="G21" s="14">
        <f>COUNT(G9:G17)</f>
        <v>4</v>
      </c>
      <c r="H21" s="14">
        <f>COUNT(H9:H17)</f>
        <v>3</v>
      </c>
      <c r="I21" s="14">
        <f>COUNT(I9:I17)</f>
        <v>1</v>
      </c>
      <c r="J21" s="171"/>
      <c r="K21" s="171"/>
      <c r="L21" s="15">
        <f>COUNTIF(L1:L20,"=E")</f>
        <v>6</v>
      </c>
      <c r="M21" s="16">
        <f>COUNTIF(L1:L20,"=V")</f>
        <v>2</v>
      </c>
      <c r="P21" s="92"/>
      <c r="Q21" s="92"/>
      <c r="R21" s="92"/>
      <c r="S21" s="92"/>
      <c r="T21" s="92"/>
    </row>
    <row r="22" spans="1:20" ht="15" customHeight="1" thickBot="1" x14ac:dyDescent="0.3">
      <c r="A22" s="165" t="s">
        <v>32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P22" s="92"/>
      <c r="Q22" s="10"/>
      <c r="R22" s="92"/>
      <c r="S22" s="92"/>
      <c r="T22" s="92"/>
    </row>
    <row r="23" spans="1:20" ht="15" customHeight="1" x14ac:dyDescent="0.25">
      <c r="A23" s="42">
        <v>11</v>
      </c>
      <c r="B23" s="18" t="s">
        <v>128</v>
      </c>
      <c r="C23" s="61" t="s">
        <v>33</v>
      </c>
      <c r="D23" s="68" t="s">
        <v>15</v>
      </c>
      <c r="E23" s="19">
        <v>5</v>
      </c>
      <c r="F23" s="21">
        <v>2</v>
      </c>
      <c r="G23" s="18">
        <v>2</v>
      </c>
      <c r="H23" s="18"/>
      <c r="I23" s="18"/>
      <c r="J23" s="18">
        <f t="shared" ref="J23:J24" si="5">SUM(F23:I23)*14</f>
        <v>56</v>
      </c>
      <c r="K23" s="18">
        <f t="shared" ref="K23:K24" si="6">E23*25-J23</f>
        <v>69</v>
      </c>
      <c r="L23" s="152" t="s">
        <v>23</v>
      </c>
      <c r="M23" s="153"/>
      <c r="P23" s="92"/>
      <c r="Q23" s="10"/>
      <c r="R23" s="93"/>
      <c r="S23" s="93"/>
      <c r="T23" s="93"/>
    </row>
    <row r="24" spans="1:20" ht="15.75" customHeight="1" thickBot="1" x14ac:dyDescent="0.3">
      <c r="A24" s="43">
        <v>12</v>
      </c>
      <c r="B24" s="15" t="s">
        <v>129</v>
      </c>
      <c r="C24" s="62" t="s">
        <v>34</v>
      </c>
      <c r="D24" s="69" t="s">
        <v>15</v>
      </c>
      <c r="E24" s="20">
        <v>3</v>
      </c>
      <c r="F24" s="22"/>
      <c r="G24" s="15"/>
      <c r="H24" s="15"/>
      <c r="I24" s="15">
        <v>4</v>
      </c>
      <c r="J24" s="15">
        <f t="shared" si="5"/>
        <v>56</v>
      </c>
      <c r="K24" s="15">
        <f t="shared" si="6"/>
        <v>19</v>
      </c>
      <c r="L24" s="160" t="s">
        <v>24</v>
      </c>
      <c r="M24" s="161"/>
      <c r="P24" s="92"/>
      <c r="Q24" s="10"/>
      <c r="R24" s="92"/>
      <c r="S24" s="92"/>
      <c r="T24" s="92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7"/>
      <c r="Q25" s="10"/>
      <c r="R25" s="26"/>
      <c r="S25" s="26"/>
      <c r="T25" s="26"/>
    </row>
    <row r="26" spans="1:20" ht="15.75" customHeight="1" x14ac:dyDescent="0.25">
      <c r="B26" s="172" t="s">
        <v>35</v>
      </c>
      <c r="C26" s="39" t="s">
        <v>36</v>
      </c>
      <c r="D26" s="175">
        <f>SUM(F9:I15)</f>
        <v>25</v>
      </c>
      <c r="E26" s="170"/>
      <c r="F26" s="170"/>
      <c r="G26" s="170"/>
      <c r="H26" s="170"/>
      <c r="I26" s="170"/>
      <c r="J26" s="170"/>
      <c r="K26" s="170"/>
      <c r="L26" s="170"/>
      <c r="M26" s="176"/>
      <c r="P26" s="27"/>
      <c r="Q26" s="10"/>
      <c r="R26" s="26"/>
      <c r="S26" s="26"/>
      <c r="T26" s="26"/>
    </row>
    <row r="27" spans="1:20" ht="15.75" customHeight="1" x14ac:dyDescent="0.25">
      <c r="B27" s="173"/>
      <c r="C27" s="40" t="s">
        <v>37</v>
      </c>
      <c r="D27" s="177">
        <f>SUM(F17:I17)</f>
        <v>1</v>
      </c>
      <c r="E27" s="178"/>
      <c r="F27" s="178"/>
      <c r="G27" s="178"/>
      <c r="H27" s="178"/>
      <c r="I27" s="178"/>
      <c r="J27" s="178"/>
      <c r="K27" s="178"/>
      <c r="L27" s="178"/>
      <c r="M27" s="179"/>
      <c r="P27" s="27"/>
      <c r="Q27" s="10"/>
      <c r="R27" s="26"/>
      <c r="S27" s="26"/>
      <c r="T27" s="26"/>
    </row>
    <row r="28" spans="1:20" ht="15.75" customHeight="1" thickBot="1" x14ac:dyDescent="0.3">
      <c r="B28" s="174"/>
      <c r="C28" s="41" t="s">
        <v>38</v>
      </c>
      <c r="D28" s="180">
        <f>SUM(F23:I24)</f>
        <v>8</v>
      </c>
      <c r="E28" s="171"/>
      <c r="F28" s="171"/>
      <c r="G28" s="171"/>
      <c r="H28" s="171"/>
      <c r="I28" s="171"/>
      <c r="J28" s="171"/>
      <c r="K28" s="171"/>
      <c r="L28" s="171"/>
      <c r="M28" s="181"/>
      <c r="P28" s="27"/>
      <c r="Q28" s="10"/>
      <c r="R28" s="26"/>
      <c r="S28" s="26"/>
      <c r="T28" s="26"/>
    </row>
    <row r="29" spans="1:20" s="31" customFormat="1" ht="15.75" customHeight="1" x14ac:dyDescent="0.2">
      <c r="A29" s="2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P29" s="35"/>
      <c r="Q29" s="36"/>
      <c r="R29" s="37"/>
      <c r="S29" s="37"/>
      <c r="T29" s="37"/>
    </row>
    <row r="30" spans="1:20" ht="18" customHeight="1" x14ac:dyDescent="0.25">
      <c r="B30" s="3" t="s">
        <v>39</v>
      </c>
      <c r="C30" s="8"/>
      <c r="D30" s="1"/>
      <c r="E30" s="130" t="s">
        <v>40</v>
      </c>
      <c r="F30" s="130"/>
      <c r="G30" s="3"/>
      <c r="H30" s="1"/>
      <c r="I30" s="1"/>
      <c r="J30" s="162" t="s">
        <v>41</v>
      </c>
      <c r="K30" s="162"/>
      <c r="L30" s="162"/>
      <c r="M30" s="162"/>
      <c r="P30" s="11"/>
      <c r="Q30" s="10"/>
      <c r="R30" s="144"/>
      <c r="S30" s="144"/>
      <c r="T30" s="144"/>
    </row>
    <row r="31" spans="1:20" ht="15" customHeight="1" x14ac:dyDescent="0.25">
      <c r="B31" s="129" t="s">
        <v>42</v>
      </c>
      <c r="C31" s="129"/>
      <c r="D31" s="163" t="s">
        <v>72</v>
      </c>
      <c r="E31" s="163"/>
      <c r="F31" s="163"/>
      <c r="G31" s="163"/>
      <c r="H31" s="163"/>
      <c r="I31" s="163"/>
      <c r="J31" s="164" t="s">
        <v>216</v>
      </c>
      <c r="K31" s="164"/>
      <c r="L31" s="164"/>
      <c r="M31" s="164"/>
      <c r="P31" s="11"/>
      <c r="Q31" s="10"/>
      <c r="R31" s="11"/>
      <c r="S31" s="11"/>
      <c r="T31" s="1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formatCells="0" formatRows="0" insertRows="0" insertHyperlinks="0" deleteRows="0" sort="0" autoFilter="0" pivotTables="0"/>
  <protectedRanges>
    <protectedRange sqref="C3:G4 D2 K1:L2 J31 A9:XFD15 A23:B24 D31 A17:XFD19" name="Editabil"/>
  </protectedRanges>
  <mergeCells count="52">
    <mergeCell ref="I17:I19"/>
    <mergeCell ref="J17:J19"/>
    <mergeCell ref="K17:K19"/>
    <mergeCell ref="L17:M19"/>
    <mergeCell ref="A20:C21"/>
    <mergeCell ref="A22:M22"/>
    <mergeCell ref="E20:E21"/>
    <mergeCell ref="J20:J21"/>
    <mergeCell ref="K20:K21"/>
    <mergeCell ref="B31:C31"/>
    <mergeCell ref="L23:M23"/>
    <mergeCell ref="B26:B28"/>
    <mergeCell ref="D26:M26"/>
    <mergeCell ref="D27:M27"/>
    <mergeCell ref="D28:M28"/>
    <mergeCell ref="L24:M24"/>
    <mergeCell ref="E30:F30"/>
    <mergeCell ref="J30:M30"/>
    <mergeCell ref="D31:I31"/>
    <mergeCell ref="J31:M31"/>
    <mergeCell ref="L9:M9"/>
    <mergeCell ref="C3:G3"/>
    <mergeCell ref="K3:L3"/>
    <mergeCell ref="R30:T30"/>
    <mergeCell ref="L13:M13"/>
    <mergeCell ref="L14:M14"/>
    <mergeCell ref="A16:M16"/>
    <mergeCell ref="L15:M15"/>
    <mergeCell ref="L10:M10"/>
    <mergeCell ref="L11:M11"/>
    <mergeCell ref="L12:M12"/>
    <mergeCell ref="D17:D19"/>
    <mergeCell ref="E17:E19"/>
    <mergeCell ref="F17:F19"/>
    <mergeCell ref="G17:G19"/>
    <mergeCell ref="H17:H19"/>
    <mergeCell ref="C1:I1"/>
    <mergeCell ref="K1:L1"/>
    <mergeCell ref="B2:C2"/>
    <mergeCell ref="D2:H2"/>
    <mergeCell ref="A8:M8"/>
    <mergeCell ref="C4:G4"/>
    <mergeCell ref="B6:B7"/>
    <mergeCell ref="C6:C7"/>
    <mergeCell ref="D6:D7"/>
    <mergeCell ref="E6:E7"/>
    <mergeCell ref="F6:I6"/>
    <mergeCell ref="A6:A7"/>
    <mergeCell ref="K2:L2"/>
    <mergeCell ref="K4:L4"/>
    <mergeCell ref="J6:K6"/>
    <mergeCell ref="L6:M7"/>
  </mergeCells>
  <conditionalFormatting sqref="C1 D2:D17 D20:D31">
    <cfRule type="cellIs" dxfId="88" priority="1" stopIfTrue="1" operator="equal">
      <formula>"DI"</formula>
    </cfRule>
    <cfRule type="cellIs" dxfId="87" priority="2" stopIfTrue="1" operator="equal">
      <formula>"DJ"</formula>
    </cfRule>
    <cfRule type="cellIs" dxfId="86" priority="3" stopIfTrue="1" operator="equal">
      <formula>"DM"</formula>
    </cfRule>
    <cfRule type="cellIs" dxfId="85" priority="4" stopIfTrue="1" operator="equal">
      <formula>"D"</formula>
    </cfRule>
    <cfRule type="cellIs" dxfId="84" priority="5" operator="equal">
      <formula>"SI"</formula>
    </cfRule>
    <cfRule type="cellIs" dxfId="83" priority="6" operator="equal">
      <formula>"SJ"</formula>
    </cfRule>
    <cfRule type="cellIs" dxfId="82" priority="7" operator="equal">
      <formula>"SM"</formula>
    </cfRule>
    <cfRule type="cellIs" dxfId="81" priority="8" operator="equal">
      <formula>"S"</formula>
    </cfRule>
    <cfRule type="cellIs" dxfId="80" priority="10" operator="equal">
      <formula>"C"</formula>
    </cfRule>
    <cfRule type="cellIs" dxfId="7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topLeftCell="A2" zoomScaleNormal="100" zoomScaleSheetLayoutView="90" workbookViewId="0">
      <selection activeCell="A33" sqref="A33:XFD63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68" customWidth="1"/>
    <col min="4" max="4" width="10.42578125" customWidth="1"/>
    <col min="5" max="5" width="6" customWidth="1"/>
    <col min="6" max="9" width="4.85546875" customWidth="1"/>
    <col min="10" max="10" width="9.42578125" customWidth="1"/>
    <col min="11" max="11" width="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1"/>
      <c r="Q1" s="91"/>
      <c r="R1" s="91"/>
      <c r="S1" s="91"/>
      <c r="T1" s="91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30" t="str">
        <f>Sem_I!K2</f>
        <v>2024 - 2025</v>
      </c>
      <c r="L2" s="130"/>
      <c r="M2" s="130"/>
      <c r="P2" s="92"/>
      <c r="Q2" s="92"/>
      <c r="R2" s="92"/>
      <c r="S2" s="92"/>
      <c r="T2" s="92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tr">
        <f>Sem_I!K3</f>
        <v>I</v>
      </c>
      <c r="L3" s="129"/>
      <c r="P3" s="92"/>
      <c r="Q3" s="92"/>
      <c r="R3" s="92"/>
      <c r="S3" s="92"/>
      <c r="T3" s="92"/>
    </row>
    <row r="4" spans="1:2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43</v>
      </c>
      <c r="L4" s="129"/>
      <c r="P4" s="92"/>
      <c r="Q4" s="92"/>
      <c r="R4" s="92"/>
      <c r="S4" s="92"/>
      <c r="T4" s="92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2"/>
      <c r="Q5" s="92"/>
      <c r="R5" s="92"/>
      <c r="S5" s="92"/>
      <c r="T5" s="92"/>
    </row>
    <row r="6" spans="1:20" s="1" customFormat="1" ht="20.100000000000001" customHeight="1" x14ac:dyDescent="0.25">
      <c r="A6" s="138" t="s">
        <v>7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92"/>
      <c r="Q6" s="92"/>
      <c r="R6" s="92"/>
      <c r="S6" s="92"/>
      <c r="T6" s="92"/>
    </row>
    <row r="7" spans="1:20" ht="30.75" thickBot="1" x14ac:dyDescent="0.3">
      <c r="A7" s="205"/>
      <c r="B7" s="195"/>
      <c r="C7" s="195"/>
      <c r="D7" s="195"/>
      <c r="E7" s="196"/>
      <c r="F7" s="116" t="s">
        <v>15</v>
      </c>
      <c r="G7" s="116" t="s">
        <v>16</v>
      </c>
      <c r="H7" s="116" t="s">
        <v>17</v>
      </c>
      <c r="I7" s="116" t="s">
        <v>18</v>
      </c>
      <c r="J7" s="125" t="s">
        <v>19</v>
      </c>
      <c r="K7" s="125" t="s">
        <v>20</v>
      </c>
      <c r="L7" s="195"/>
      <c r="M7" s="197"/>
      <c r="P7" s="92"/>
      <c r="Q7" s="92"/>
      <c r="R7" s="92"/>
      <c r="S7" s="92"/>
      <c r="T7" s="92"/>
    </row>
    <row r="8" spans="1:20" ht="15.75" thickBot="1" x14ac:dyDescent="0.3">
      <c r="A8" s="202" t="s">
        <v>21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4"/>
      <c r="P8" s="92"/>
      <c r="Q8" s="92"/>
      <c r="R8" s="92"/>
      <c r="S8" s="92"/>
      <c r="T8" s="92"/>
    </row>
    <row r="9" spans="1:20" ht="15" customHeight="1" x14ac:dyDescent="0.25">
      <c r="A9" s="44">
        <v>1</v>
      </c>
      <c r="B9" s="17" t="s">
        <v>89</v>
      </c>
      <c r="C9" s="60" t="s">
        <v>90</v>
      </c>
      <c r="D9" s="23" t="s">
        <v>22</v>
      </c>
      <c r="E9" s="72">
        <v>4</v>
      </c>
      <c r="F9" s="70">
        <v>2</v>
      </c>
      <c r="G9" s="17">
        <v>1</v>
      </c>
      <c r="H9" s="17"/>
      <c r="I9" s="17"/>
      <c r="J9" s="17">
        <f>SUM(F9:I9)*14</f>
        <v>42</v>
      </c>
      <c r="K9" s="17">
        <f>E9*25-J9</f>
        <v>58</v>
      </c>
      <c r="L9" s="142" t="s">
        <v>23</v>
      </c>
      <c r="M9" s="143"/>
      <c r="P9" s="92"/>
      <c r="Q9" s="92"/>
      <c r="R9" s="92"/>
      <c r="S9" s="92"/>
      <c r="T9" s="92"/>
    </row>
    <row r="10" spans="1:20" x14ac:dyDescent="0.25">
      <c r="A10" s="42">
        <v>2</v>
      </c>
      <c r="B10" s="18" t="s">
        <v>91</v>
      </c>
      <c r="C10" s="61" t="s">
        <v>92</v>
      </c>
      <c r="D10" s="19" t="s">
        <v>25</v>
      </c>
      <c r="E10" s="73">
        <v>3</v>
      </c>
      <c r="F10" s="75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45" t="s">
        <v>23</v>
      </c>
      <c r="M10" s="146"/>
      <c r="P10" s="92"/>
      <c r="Q10" s="92"/>
      <c r="R10" s="92"/>
      <c r="S10" s="92"/>
      <c r="T10" s="92"/>
    </row>
    <row r="11" spans="1:20" x14ac:dyDescent="0.25">
      <c r="A11" s="42">
        <v>3</v>
      </c>
      <c r="B11" s="18" t="s">
        <v>93</v>
      </c>
      <c r="C11" s="61" t="s">
        <v>94</v>
      </c>
      <c r="D11" s="19" t="s">
        <v>22</v>
      </c>
      <c r="E11" s="73">
        <v>4</v>
      </c>
      <c r="F11" s="75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58</v>
      </c>
      <c r="L11" s="145" t="s">
        <v>23</v>
      </c>
      <c r="M11" s="146"/>
      <c r="P11" s="92"/>
      <c r="Q11" s="92"/>
      <c r="R11" s="92"/>
      <c r="S11" s="92"/>
      <c r="T11" s="92"/>
    </row>
    <row r="12" spans="1:20" x14ac:dyDescent="0.25">
      <c r="A12" s="42">
        <v>4</v>
      </c>
      <c r="B12" s="18" t="s">
        <v>95</v>
      </c>
      <c r="C12" s="61" t="s">
        <v>96</v>
      </c>
      <c r="D12" s="19" t="s">
        <v>22</v>
      </c>
      <c r="E12" s="73">
        <v>4</v>
      </c>
      <c r="F12" s="75">
        <v>2</v>
      </c>
      <c r="G12" s="18"/>
      <c r="H12" s="18">
        <v>2</v>
      </c>
      <c r="I12" s="18"/>
      <c r="J12" s="18">
        <f t="shared" ref="J12:J16" si="0">SUM(F12:I12)*14</f>
        <v>56</v>
      </c>
      <c r="K12" s="18">
        <f t="shared" ref="K12:K16" si="1">E12*25-J12</f>
        <v>44</v>
      </c>
      <c r="L12" s="145" t="s">
        <v>23</v>
      </c>
      <c r="M12" s="146"/>
      <c r="P12" s="92"/>
      <c r="Q12" s="92"/>
      <c r="R12" s="92"/>
      <c r="S12" s="92"/>
      <c r="T12" s="92"/>
    </row>
    <row r="13" spans="1:20" x14ac:dyDescent="0.25">
      <c r="A13" s="42">
        <v>5</v>
      </c>
      <c r="B13" s="18" t="s">
        <v>97</v>
      </c>
      <c r="C13" s="61" t="s">
        <v>98</v>
      </c>
      <c r="D13" s="19" t="s">
        <v>25</v>
      </c>
      <c r="E13" s="73">
        <v>5</v>
      </c>
      <c r="F13" s="75">
        <v>4</v>
      </c>
      <c r="G13" s="18"/>
      <c r="H13" s="18">
        <v>2</v>
      </c>
      <c r="I13" s="18"/>
      <c r="J13" s="18">
        <f t="shared" si="0"/>
        <v>84</v>
      </c>
      <c r="K13" s="18">
        <f t="shared" si="1"/>
        <v>41</v>
      </c>
      <c r="L13" s="145" t="s">
        <v>23</v>
      </c>
      <c r="M13" s="146"/>
      <c r="P13" s="92"/>
      <c r="Q13" s="92"/>
      <c r="R13" s="92"/>
      <c r="S13" s="92"/>
      <c r="T13" s="92"/>
    </row>
    <row r="14" spans="1:20" ht="15" customHeight="1" x14ac:dyDescent="0.25">
      <c r="A14" s="42">
        <v>6</v>
      </c>
      <c r="B14" s="18" t="s">
        <v>99</v>
      </c>
      <c r="C14" s="61" t="s">
        <v>100</v>
      </c>
      <c r="D14" s="19" t="s">
        <v>22</v>
      </c>
      <c r="E14" s="73">
        <v>3</v>
      </c>
      <c r="F14" s="75">
        <v>1</v>
      </c>
      <c r="G14" s="18"/>
      <c r="H14" s="18">
        <v>1</v>
      </c>
      <c r="I14" s="18"/>
      <c r="J14" s="18">
        <f t="shared" si="0"/>
        <v>28</v>
      </c>
      <c r="K14" s="18">
        <f t="shared" si="1"/>
        <v>47</v>
      </c>
      <c r="L14" s="145" t="s">
        <v>23</v>
      </c>
      <c r="M14" s="146"/>
      <c r="P14" s="92"/>
      <c r="Q14" s="92"/>
      <c r="R14" s="92"/>
      <c r="S14" s="92"/>
      <c r="T14" s="92"/>
    </row>
    <row r="15" spans="1:20" ht="15" customHeight="1" x14ac:dyDescent="0.25">
      <c r="A15" s="42">
        <v>7</v>
      </c>
      <c r="B15" s="18" t="s">
        <v>101</v>
      </c>
      <c r="C15" s="61" t="s">
        <v>102</v>
      </c>
      <c r="D15" s="19" t="s">
        <v>15</v>
      </c>
      <c r="E15" s="73">
        <v>3</v>
      </c>
      <c r="F15" s="75"/>
      <c r="G15" s="18"/>
      <c r="H15" s="18">
        <v>2</v>
      </c>
      <c r="I15" s="18"/>
      <c r="J15" s="18">
        <f t="shared" si="0"/>
        <v>28</v>
      </c>
      <c r="K15" s="18">
        <f t="shared" si="1"/>
        <v>47</v>
      </c>
      <c r="L15" s="152" t="s">
        <v>24</v>
      </c>
      <c r="M15" s="153"/>
      <c r="P15" s="92"/>
      <c r="Q15" s="92"/>
      <c r="R15" s="92"/>
      <c r="S15" s="92"/>
      <c r="T15" s="92"/>
    </row>
    <row r="16" spans="1:20" ht="15.75" thickBot="1" x14ac:dyDescent="0.3">
      <c r="A16" s="43">
        <v>8</v>
      </c>
      <c r="B16" s="15" t="s">
        <v>103</v>
      </c>
      <c r="C16" s="62" t="s">
        <v>104</v>
      </c>
      <c r="D16" s="20" t="s">
        <v>22</v>
      </c>
      <c r="E16" s="74">
        <v>2</v>
      </c>
      <c r="F16" s="71"/>
      <c r="G16" s="15"/>
      <c r="H16" s="15"/>
      <c r="I16" s="15">
        <v>2</v>
      </c>
      <c r="J16" s="15">
        <f t="shared" si="0"/>
        <v>28</v>
      </c>
      <c r="K16" s="15">
        <f t="shared" si="1"/>
        <v>22</v>
      </c>
      <c r="L16" s="145" t="s">
        <v>24</v>
      </c>
      <c r="M16" s="146"/>
      <c r="P16" s="92"/>
      <c r="Q16" s="92"/>
      <c r="R16" s="92"/>
      <c r="S16" s="92"/>
      <c r="T16" s="92"/>
    </row>
    <row r="17" spans="1:20" ht="14.45" customHeight="1" thickBot="1" x14ac:dyDescent="0.3">
      <c r="A17" s="198" t="s">
        <v>26</v>
      </c>
      <c r="B17" s="199"/>
      <c r="C17" s="199"/>
      <c r="D17" s="148"/>
      <c r="E17" s="199"/>
      <c r="F17" s="199"/>
      <c r="G17" s="199"/>
      <c r="H17" s="199"/>
      <c r="I17" s="199"/>
      <c r="J17" s="199"/>
      <c r="K17" s="199"/>
      <c r="L17" s="199"/>
      <c r="M17" s="200"/>
      <c r="P17" s="92"/>
      <c r="Q17" s="92"/>
      <c r="R17" s="92"/>
      <c r="S17" s="92"/>
      <c r="T17" s="92"/>
    </row>
    <row r="18" spans="1:20" ht="15" customHeight="1" x14ac:dyDescent="0.25">
      <c r="A18" s="44">
        <v>9</v>
      </c>
      <c r="B18" s="17" t="s">
        <v>105</v>
      </c>
      <c r="C18" s="66" t="s">
        <v>258</v>
      </c>
      <c r="D18" s="154" t="s">
        <v>15</v>
      </c>
      <c r="E18" s="154">
        <v>2</v>
      </c>
      <c r="F18" s="156"/>
      <c r="G18" s="158">
        <v>1</v>
      </c>
      <c r="H18" s="158"/>
      <c r="I18" s="158"/>
      <c r="J18" s="158">
        <f t="shared" ref="J18" si="2">SUM(F18:I18)*14</f>
        <v>14</v>
      </c>
      <c r="K18" s="158">
        <f t="shared" ref="K18" si="3">E18*25-J18</f>
        <v>36</v>
      </c>
      <c r="L18" s="182" t="s">
        <v>24</v>
      </c>
      <c r="M18" s="183"/>
      <c r="P18" s="92"/>
      <c r="Q18" s="92"/>
      <c r="R18" s="92"/>
      <c r="S18" s="92"/>
      <c r="T18" s="92"/>
    </row>
    <row r="19" spans="1:20" ht="15" customHeight="1" x14ac:dyDescent="0.25">
      <c r="A19" s="42">
        <v>10</v>
      </c>
      <c r="B19" s="18" t="s">
        <v>259</v>
      </c>
      <c r="C19" s="104" t="s">
        <v>260</v>
      </c>
      <c r="D19" s="155"/>
      <c r="E19" s="155"/>
      <c r="F19" s="157"/>
      <c r="G19" s="159"/>
      <c r="H19" s="159"/>
      <c r="I19" s="159"/>
      <c r="J19" s="159"/>
      <c r="K19" s="159"/>
      <c r="L19" s="184"/>
      <c r="M19" s="185"/>
      <c r="P19" s="92"/>
      <c r="Q19" s="92"/>
      <c r="R19" s="92"/>
      <c r="S19" s="92"/>
      <c r="T19" s="92"/>
    </row>
    <row r="20" spans="1:20" ht="15" customHeight="1" thickBot="1" x14ac:dyDescent="0.3">
      <c r="A20" s="43">
        <v>11</v>
      </c>
      <c r="B20" s="15" t="s">
        <v>261</v>
      </c>
      <c r="C20" s="67" t="s">
        <v>262</v>
      </c>
      <c r="D20" s="201"/>
      <c r="E20" s="201"/>
      <c r="F20" s="209"/>
      <c r="G20" s="206"/>
      <c r="H20" s="206"/>
      <c r="I20" s="206"/>
      <c r="J20" s="206"/>
      <c r="K20" s="206"/>
      <c r="L20" s="207"/>
      <c r="M20" s="208"/>
      <c r="P20" s="92"/>
      <c r="Q20" s="92"/>
      <c r="R20" s="92"/>
      <c r="S20" s="92"/>
      <c r="T20" s="92"/>
    </row>
    <row r="21" spans="1:20" x14ac:dyDescent="0.25">
      <c r="A21" s="192" t="s">
        <v>27</v>
      </c>
      <c r="B21" s="130"/>
      <c r="C21" s="130"/>
      <c r="D21" s="63" t="s">
        <v>28</v>
      </c>
      <c r="E21" s="193">
        <f t="shared" ref="E21:K21" si="4">SUM(E9:E18)</f>
        <v>30</v>
      </c>
      <c r="F21" s="55">
        <f t="shared" si="4"/>
        <v>13</v>
      </c>
      <c r="G21" s="53">
        <f t="shared" si="4"/>
        <v>2</v>
      </c>
      <c r="H21" s="53">
        <f t="shared" si="4"/>
        <v>9</v>
      </c>
      <c r="I21" s="53">
        <f t="shared" si="4"/>
        <v>2</v>
      </c>
      <c r="J21" s="194">
        <f t="shared" si="4"/>
        <v>364</v>
      </c>
      <c r="K21" s="194">
        <f t="shared" si="4"/>
        <v>386</v>
      </c>
      <c r="L21" s="53" t="s">
        <v>29</v>
      </c>
      <c r="M21" s="54" t="s">
        <v>30</v>
      </c>
      <c r="P21" s="92"/>
      <c r="Q21" s="92"/>
      <c r="R21" s="92"/>
      <c r="S21" s="92"/>
      <c r="T21" s="92"/>
    </row>
    <row r="22" spans="1:20" ht="15.75" thickBot="1" x14ac:dyDescent="0.3">
      <c r="A22" s="188"/>
      <c r="B22" s="189"/>
      <c r="C22" s="189"/>
      <c r="D22" s="13" t="s">
        <v>31</v>
      </c>
      <c r="E22" s="169"/>
      <c r="F22" s="97">
        <f>COUNT(F9:F18)</f>
        <v>6</v>
      </c>
      <c r="G22" s="14">
        <f>COUNT(G9:G18)</f>
        <v>2</v>
      </c>
      <c r="H22" s="14">
        <f>COUNT(H9:H18)</f>
        <v>6</v>
      </c>
      <c r="I22" s="14">
        <f>COUNT(I9:I18)</f>
        <v>1</v>
      </c>
      <c r="J22" s="171"/>
      <c r="K22" s="171"/>
      <c r="L22" s="15">
        <f>COUNTIF(L1:L21,"=E")</f>
        <v>6</v>
      </c>
      <c r="M22" s="16">
        <f>COUNTIF(L1:L21,"=V")</f>
        <v>3</v>
      </c>
      <c r="P22" s="92"/>
      <c r="Q22" s="92"/>
      <c r="R22" s="92"/>
      <c r="S22" s="92"/>
      <c r="T22" s="92"/>
    </row>
    <row r="23" spans="1:20" ht="15" customHeight="1" thickBot="1" x14ac:dyDescent="0.3">
      <c r="A23" s="165" t="s">
        <v>32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7"/>
      <c r="P23" s="92"/>
      <c r="Q23" s="10"/>
      <c r="R23" s="92"/>
      <c r="S23" s="92"/>
      <c r="T23" s="92"/>
    </row>
    <row r="24" spans="1:20" ht="45" x14ac:dyDescent="0.25">
      <c r="A24" s="51">
        <v>12</v>
      </c>
      <c r="B24" s="52" t="s">
        <v>130</v>
      </c>
      <c r="C24" s="65" t="s">
        <v>44</v>
      </c>
      <c r="D24" s="79" t="s">
        <v>15</v>
      </c>
      <c r="E24" s="120">
        <v>5</v>
      </c>
      <c r="F24" s="110">
        <v>2</v>
      </c>
      <c r="G24" s="52">
        <v>2</v>
      </c>
      <c r="H24" s="52"/>
      <c r="I24" s="52"/>
      <c r="J24" s="52">
        <f t="shared" ref="J24:J25" si="5">SUM(F24:I24)*14</f>
        <v>56</v>
      </c>
      <c r="K24" s="52">
        <f t="shared" ref="K24:K25" si="6">E24*25-J24</f>
        <v>69</v>
      </c>
      <c r="L24" s="190" t="s">
        <v>23</v>
      </c>
      <c r="M24" s="191"/>
      <c r="P24" s="92"/>
      <c r="Q24" s="10"/>
      <c r="R24" s="92"/>
      <c r="S24" s="92"/>
      <c r="T24" s="92"/>
    </row>
    <row r="25" spans="1:20" ht="15.75" customHeight="1" thickBot="1" x14ac:dyDescent="0.3">
      <c r="A25" s="43">
        <v>13</v>
      </c>
      <c r="B25" s="15" t="s">
        <v>131</v>
      </c>
      <c r="C25" s="62" t="s">
        <v>45</v>
      </c>
      <c r="D25" s="20" t="s">
        <v>15</v>
      </c>
      <c r="E25" s="74">
        <v>3</v>
      </c>
      <c r="F25" s="71"/>
      <c r="G25" s="15"/>
      <c r="H25" s="15"/>
      <c r="I25" s="15">
        <v>4</v>
      </c>
      <c r="J25" s="15">
        <f t="shared" si="5"/>
        <v>56</v>
      </c>
      <c r="K25" s="15">
        <f t="shared" si="6"/>
        <v>19</v>
      </c>
      <c r="L25" s="160" t="s">
        <v>24</v>
      </c>
      <c r="M25" s="161"/>
      <c r="P25" s="92"/>
      <c r="Q25" s="10"/>
      <c r="R25" s="92"/>
      <c r="S25" s="92"/>
      <c r="T25" s="92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27"/>
      <c r="Q26" s="10"/>
      <c r="R26" s="26"/>
      <c r="S26" s="26"/>
      <c r="T26" s="26"/>
    </row>
    <row r="27" spans="1:20" ht="15.75" customHeight="1" x14ac:dyDescent="0.25">
      <c r="B27" s="172" t="s">
        <v>35</v>
      </c>
      <c r="C27" s="39" t="str">
        <f>Sem_I!C26</f>
        <v>Discipline Obligatorii:</v>
      </c>
      <c r="D27" s="175">
        <f>SUM(F9:I16)</f>
        <v>25</v>
      </c>
      <c r="E27" s="170"/>
      <c r="F27" s="170"/>
      <c r="G27" s="170"/>
      <c r="H27" s="170"/>
      <c r="I27" s="170"/>
      <c r="J27" s="170"/>
      <c r="K27" s="170"/>
      <c r="L27" s="170"/>
      <c r="M27" s="176"/>
      <c r="P27" s="27"/>
      <c r="Q27" s="10"/>
      <c r="R27" s="26"/>
      <c r="S27" s="26"/>
      <c r="T27" s="26"/>
    </row>
    <row r="28" spans="1:20" ht="15.75" customHeight="1" x14ac:dyDescent="0.25">
      <c r="B28" s="173"/>
      <c r="C28" s="40" t="str">
        <f>Sem_I!C27</f>
        <v>Discipline Opționale:</v>
      </c>
      <c r="D28" s="177">
        <f>SUM(F18:I18)</f>
        <v>1</v>
      </c>
      <c r="E28" s="178"/>
      <c r="F28" s="178"/>
      <c r="G28" s="178"/>
      <c r="H28" s="178"/>
      <c r="I28" s="178"/>
      <c r="J28" s="178"/>
      <c r="K28" s="178"/>
      <c r="L28" s="178"/>
      <c r="M28" s="179"/>
      <c r="P28" s="27"/>
      <c r="Q28" s="10"/>
      <c r="R28" s="26"/>
      <c r="S28" s="26"/>
      <c r="T28" s="26"/>
    </row>
    <row r="29" spans="1:20" ht="15.75" customHeight="1" thickBot="1" x14ac:dyDescent="0.3">
      <c r="B29" s="174"/>
      <c r="C29" s="41" t="str">
        <f>Sem_I!C28</f>
        <v>Discipline Facultative:</v>
      </c>
      <c r="D29" s="180">
        <f>SUM(F24:I25)</f>
        <v>8</v>
      </c>
      <c r="E29" s="171"/>
      <c r="F29" s="171"/>
      <c r="G29" s="171"/>
      <c r="H29" s="171"/>
      <c r="I29" s="171"/>
      <c r="J29" s="171"/>
      <c r="K29" s="171"/>
      <c r="L29" s="171"/>
      <c r="M29" s="181"/>
      <c r="P29" s="27"/>
      <c r="Q29" s="10"/>
      <c r="R29" s="26"/>
      <c r="S29" s="26"/>
      <c r="T29" s="26"/>
    </row>
    <row r="30" spans="1:20" s="31" customFormat="1" ht="15.75" customHeight="1" x14ac:dyDescent="0.2">
      <c r="A30" s="28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P30" s="35"/>
      <c r="Q30" s="36"/>
      <c r="R30" s="37"/>
      <c r="S30" s="37"/>
      <c r="T30" s="37"/>
    </row>
    <row r="31" spans="1:20" ht="18" customHeight="1" x14ac:dyDescent="0.25">
      <c r="B31" s="3" t="s">
        <v>39</v>
      </c>
      <c r="C31" s="8"/>
      <c r="D31" s="1"/>
      <c r="E31" s="130" t="s">
        <v>40</v>
      </c>
      <c r="F31" s="130"/>
      <c r="G31" s="3"/>
      <c r="H31" s="1"/>
      <c r="I31" s="1"/>
      <c r="J31" s="162" t="s">
        <v>41</v>
      </c>
      <c r="K31" s="162"/>
      <c r="L31" s="162"/>
      <c r="M31" s="162"/>
      <c r="P31" s="11"/>
      <c r="Q31" s="10"/>
      <c r="R31" s="144"/>
      <c r="S31" s="144"/>
      <c r="T31" s="144"/>
    </row>
    <row r="32" spans="1:20" ht="15" customHeight="1" x14ac:dyDescent="0.25">
      <c r="B32" s="129" t="str">
        <f>Sem_I!B31</f>
        <v>Mihnea-Cosmin COSTOIU</v>
      </c>
      <c r="C32" s="129"/>
      <c r="D32" s="163" t="str">
        <f>Sem_I!D31</f>
        <v>Radu ȘTEFĂNOIU</v>
      </c>
      <c r="E32" s="163"/>
      <c r="F32" s="163"/>
      <c r="G32" s="163"/>
      <c r="H32" s="163"/>
      <c r="I32" s="163"/>
      <c r="J32" s="164" t="str">
        <f>Sem_I!J31</f>
        <v>Vasile Dănuț COJOCARU</v>
      </c>
      <c r="K32" s="164"/>
      <c r="L32" s="164"/>
      <c r="M32" s="164"/>
      <c r="P32" s="11"/>
      <c r="Q32" s="10"/>
      <c r="R32" s="11"/>
      <c r="S32" s="11"/>
      <c r="T32" s="1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sheetProtection formatCells="0" formatRows="0" insertRows="0" insertHyperlinks="0" deleteRows="0" sort="0" autoFilter="0" pivotTables="0"/>
  <protectedRanges>
    <protectedRange sqref="A9:XFD16 A24:B25 A18:XFD20" name="Editabil"/>
  </protectedRanges>
  <mergeCells count="53">
    <mergeCell ref="K18:K20"/>
    <mergeCell ref="L18:M20"/>
    <mergeCell ref="F18:F20"/>
    <mergeCell ref="G18:G20"/>
    <mergeCell ref="H18:H20"/>
    <mergeCell ref="I18:I20"/>
    <mergeCell ref="J18:J20"/>
    <mergeCell ref="C3:G3"/>
    <mergeCell ref="K3:L3"/>
    <mergeCell ref="C4:G4"/>
    <mergeCell ref="K4:L4"/>
    <mergeCell ref="L16:M16"/>
    <mergeCell ref="L9:M9"/>
    <mergeCell ref="L10:M10"/>
    <mergeCell ref="L11:M11"/>
    <mergeCell ref="L12:M12"/>
    <mergeCell ref="L13:M13"/>
    <mergeCell ref="L14:M14"/>
    <mergeCell ref="A8:M8"/>
    <mergeCell ref="A6:A7"/>
    <mergeCell ref="B6:B7"/>
    <mergeCell ref="C6:C7"/>
    <mergeCell ref="L15:M15"/>
    <mergeCell ref="R31:T31"/>
    <mergeCell ref="E31:F31"/>
    <mergeCell ref="J31:M31"/>
    <mergeCell ref="K1:L1"/>
    <mergeCell ref="D6:D7"/>
    <mergeCell ref="E6:E7"/>
    <mergeCell ref="D2:H2"/>
    <mergeCell ref="F6:I6"/>
    <mergeCell ref="J6:K6"/>
    <mergeCell ref="L6:M7"/>
    <mergeCell ref="C1:I1"/>
    <mergeCell ref="K2:M2"/>
    <mergeCell ref="A17:M17"/>
    <mergeCell ref="E18:E20"/>
    <mergeCell ref="D18:D20"/>
    <mergeCell ref="B2:C2"/>
    <mergeCell ref="B32:C32"/>
    <mergeCell ref="D32:I32"/>
    <mergeCell ref="J32:M32"/>
    <mergeCell ref="A21:C22"/>
    <mergeCell ref="E21:E22"/>
    <mergeCell ref="J21:J22"/>
    <mergeCell ref="K21:K22"/>
    <mergeCell ref="A23:M23"/>
    <mergeCell ref="B27:B29"/>
    <mergeCell ref="D27:M27"/>
    <mergeCell ref="D28:M28"/>
    <mergeCell ref="D29:M29"/>
    <mergeCell ref="L24:M24"/>
    <mergeCell ref="L25:M25"/>
  </mergeCells>
  <conditionalFormatting sqref="C1 D2:D18 D21:D32">
    <cfRule type="cellIs" dxfId="78" priority="1" operator="equal">
      <formula>"DI"</formula>
    </cfRule>
    <cfRule type="cellIs" dxfId="77" priority="2" operator="equal">
      <formula>"DM"</formula>
    </cfRule>
    <cfRule type="cellIs" dxfId="76" priority="3" operator="equal">
      <formula>"DJ"</formula>
    </cfRule>
    <cfRule type="cellIs" dxfId="75" priority="4" operator="equal">
      <formula>"D"</formula>
    </cfRule>
    <cfRule type="cellIs" dxfId="74" priority="5" operator="equal">
      <formula>"SI"</formula>
    </cfRule>
    <cfRule type="cellIs" dxfId="73" priority="6" operator="equal">
      <formula>"SM"</formula>
    </cfRule>
    <cfRule type="cellIs" dxfId="72" priority="7" operator="equal">
      <formula>"SJ"</formula>
    </cfRule>
    <cfRule type="cellIs" dxfId="71" priority="8" operator="equal">
      <formula>"S"</formula>
    </cfRule>
    <cfRule type="cellIs" dxfId="70" priority="17" operator="equal">
      <formula>"C"</formula>
    </cfRule>
    <cfRule type="cellIs" dxfId="69" priority="18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3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"/>
  <sheetViews>
    <sheetView topLeftCell="A2" zoomScaleNormal="100" zoomScaleSheetLayoutView="100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82" customWidth="1"/>
    <col min="4" max="4" width="10.42578125" customWidth="1"/>
    <col min="5" max="5" width="6" customWidth="1"/>
    <col min="6" max="9" width="4.85546875" customWidth="1"/>
    <col min="10" max="10" width="9.7109375" customWidth="1"/>
    <col min="11" max="11" width="6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6"/>
      <c r="Q1" s="96"/>
      <c r="R1" s="96"/>
      <c r="S1" s="96"/>
      <c r="T1" s="96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63" t="s">
        <v>46</v>
      </c>
      <c r="L2" s="163"/>
      <c r="M2" s="163"/>
      <c r="P2" s="11"/>
      <c r="Q2" s="11"/>
      <c r="R2" s="11"/>
      <c r="S2" s="11"/>
      <c r="T2" s="11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">
        <v>43</v>
      </c>
      <c r="L3" s="129"/>
      <c r="P3" s="11"/>
      <c r="Q3" s="11"/>
      <c r="R3" s="11"/>
      <c r="S3" s="11"/>
      <c r="T3" s="11"/>
    </row>
    <row r="4" spans="1:2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</v>
      </c>
      <c r="L4" s="129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38" t="s">
        <v>7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11"/>
      <c r="Q6" s="11"/>
      <c r="R6" s="11"/>
      <c r="S6" s="11"/>
      <c r="T6" s="11"/>
    </row>
    <row r="7" spans="1:20" ht="30.75" thickBot="1" x14ac:dyDescent="0.3">
      <c r="A7" s="205"/>
      <c r="B7" s="195"/>
      <c r="C7" s="195"/>
      <c r="D7" s="195"/>
      <c r="E7" s="196"/>
      <c r="F7" s="116" t="s">
        <v>15</v>
      </c>
      <c r="G7" s="116" t="s">
        <v>16</v>
      </c>
      <c r="H7" s="116" t="s">
        <v>17</v>
      </c>
      <c r="I7" s="116" t="s">
        <v>18</v>
      </c>
      <c r="J7" s="125" t="s">
        <v>19</v>
      </c>
      <c r="K7" s="125" t="s">
        <v>20</v>
      </c>
      <c r="L7" s="195"/>
      <c r="M7" s="197"/>
      <c r="P7" s="11"/>
      <c r="Q7" s="11"/>
      <c r="R7" s="11"/>
      <c r="S7" s="11"/>
      <c r="T7" s="11"/>
    </row>
    <row r="8" spans="1:20" ht="15.75" thickBot="1" x14ac:dyDescent="0.3">
      <c r="A8" s="202" t="s">
        <v>21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4"/>
      <c r="P8" s="11"/>
      <c r="Q8" s="11"/>
      <c r="R8" s="11"/>
      <c r="S8" s="11"/>
      <c r="T8" s="11"/>
    </row>
    <row r="9" spans="1:20" ht="15" customHeight="1" x14ac:dyDescent="0.25">
      <c r="A9" s="44">
        <v>1</v>
      </c>
      <c r="B9" s="17" t="s">
        <v>106</v>
      </c>
      <c r="C9" s="60" t="s">
        <v>107</v>
      </c>
      <c r="D9" s="23" t="s">
        <v>22</v>
      </c>
      <c r="E9" s="23">
        <v>5</v>
      </c>
      <c r="F9" s="24">
        <v>2</v>
      </c>
      <c r="G9" s="17">
        <v>1</v>
      </c>
      <c r="H9" s="17"/>
      <c r="I9" s="17"/>
      <c r="J9" s="17">
        <f>SUM(F9:I9)*14</f>
        <v>42</v>
      </c>
      <c r="K9" s="17">
        <f>E9*25-J9</f>
        <v>83</v>
      </c>
      <c r="L9" s="142" t="s">
        <v>23</v>
      </c>
      <c r="M9" s="143"/>
      <c r="P9" s="11"/>
      <c r="Q9" s="11"/>
      <c r="R9" s="11"/>
      <c r="S9" s="11"/>
      <c r="T9" s="11"/>
    </row>
    <row r="10" spans="1:20" ht="15" customHeight="1" x14ac:dyDescent="0.25">
      <c r="A10" s="42">
        <v>2</v>
      </c>
      <c r="B10" s="18" t="s">
        <v>108</v>
      </c>
      <c r="C10" s="61" t="s">
        <v>109</v>
      </c>
      <c r="D10" s="19" t="s">
        <v>22</v>
      </c>
      <c r="E10" s="19">
        <v>3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45" t="s">
        <v>23</v>
      </c>
      <c r="M10" s="146"/>
      <c r="P10" s="11"/>
      <c r="Q10" s="11"/>
      <c r="R10" s="11"/>
      <c r="S10" s="11"/>
      <c r="T10" s="11"/>
    </row>
    <row r="11" spans="1:20" ht="15" customHeight="1" x14ac:dyDescent="0.25">
      <c r="A11" s="42">
        <v>3</v>
      </c>
      <c r="B11" s="18" t="s">
        <v>110</v>
      </c>
      <c r="C11" s="61" t="s">
        <v>111</v>
      </c>
      <c r="D11" s="19" t="s">
        <v>25</v>
      </c>
      <c r="E11" s="19">
        <v>5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69</v>
      </c>
      <c r="L11" s="145" t="s">
        <v>23</v>
      </c>
      <c r="M11" s="146"/>
      <c r="P11" s="11"/>
      <c r="Q11" s="11"/>
      <c r="R11" s="11"/>
      <c r="S11" s="11"/>
      <c r="T11" s="11"/>
    </row>
    <row r="12" spans="1:20" x14ac:dyDescent="0.25">
      <c r="A12" s="42">
        <v>4</v>
      </c>
      <c r="B12" s="18" t="s">
        <v>112</v>
      </c>
      <c r="C12" s="61" t="s">
        <v>113</v>
      </c>
      <c r="D12" s="19" t="s">
        <v>25</v>
      </c>
      <c r="E12" s="19">
        <v>3</v>
      </c>
      <c r="F12" s="21">
        <v>2</v>
      </c>
      <c r="G12" s="18"/>
      <c r="H12" s="18">
        <v>1</v>
      </c>
      <c r="I12" s="18"/>
      <c r="J12" s="18">
        <f t="shared" ref="J12:J15" si="0">SUM(F12:I12)*14</f>
        <v>42</v>
      </c>
      <c r="K12" s="18">
        <f t="shared" ref="K12:K15" si="1">E12*25-J12</f>
        <v>33</v>
      </c>
      <c r="L12" s="145" t="s">
        <v>23</v>
      </c>
      <c r="M12" s="146"/>
      <c r="P12" s="11"/>
      <c r="Q12" s="11"/>
      <c r="R12" s="11"/>
      <c r="S12" s="11"/>
      <c r="T12" s="11"/>
    </row>
    <row r="13" spans="1:20" x14ac:dyDescent="0.25">
      <c r="A13" s="42">
        <v>5</v>
      </c>
      <c r="B13" s="18" t="s">
        <v>114</v>
      </c>
      <c r="C13" s="61" t="s">
        <v>115</v>
      </c>
      <c r="D13" s="19" t="s">
        <v>25</v>
      </c>
      <c r="E13" s="19">
        <v>3</v>
      </c>
      <c r="F13" s="21">
        <v>2</v>
      </c>
      <c r="G13" s="18"/>
      <c r="H13" s="18">
        <v>1</v>
      </c>
      <c r="I13" s="18"/>
      <c r="J13" s="18">
        <f t="shared" si="0"/>
        <v>42</v>
      </c>
      <c r="K13" s="18">
        <f t="shared" si="1"/>
        <v>33</v>
      </c>
      <c r="L13" s="145" t="s">
        <v>23</v>
      </c>
      <c r="M13" s="146"/>
      <c r="P13" s="11"/>
      <c r="Q13" s="11"/>
      <c r="R13" s="11"/>
      <c r="S13" s="11"/>
      <c r="T13" s="11"/>
    </row>
    <row r="14" spans="1:20" ht="15" customHeight="1" x14ac:dyDescent="0.25">
      <c r="A14" s="42">
        <v>6</v>
      </c>
      <c r="B14" s="18" t="s">
        <v>116</v>
      </c>
      <c r="C14" s="61" t="s">
        <v>117</v>
      </c>
      <c r="D14" s="19" t="s">
        <v>22</v>
      </c>
      <c r="E14" s="19">
        <v>3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33</v>
      </c>
      <c r="L14" s="145" t="s">
        <v>23</v>
      </c>
      <c r="M14" s="146"/>
      <c r="P14" s="11"/>
      <c r="Q14" s="11"/>
      <c r="R14" s="11"/>
      <c r="S14" s="11"/>
      <c r="T14" s="11"/>
    </row>
    <row r="15" spans="1:20" ht="15" customHeight="1" thickBot="1" x14ac:dyDescent="0.3">
      <c r="A15" s="42">
        <v>7</v>
      </c>
      <c r="B15" s="18" t="s">
        <v>118</v>
      </c>
      <c r="C15" s="61" t="s">
        <v>119</v>
      </c>
      <c r="D15" s="19" t="s">
        <v>22</v>
      </c>
      <c r="E15" s="19">
        <v>2</v>
      </c>
      <c r="F15" s="21"/>
      <c r="G15" s="18"/>
      <c r="H15" s="18"/>
      <c r="I15" s="18">
        <v>2</v>
      </c>
      <c r="J15" s="18">
        <f t="shared" si="0"/>
        <v>28</v>
      </c>
      <c r="K15" s="18">
        <f t="shared" si="1"/>
        <v>22</v>
      </c>
      <c r="L15" s="145" t="s">
        <v>24</v>
      </c>
      <c r="M15" s="146"/>
      <c r="P15" s="11"/>
      <c r="Q15" s="11"/>
      <c r="R15" s="11"/>
      <c r="S15" s="11"/>
      <c r="T15" s="11"/>
    </row>
    <row r="16" spans="1:20" ht="14.45" customHeight="1" thickBot="1" x14ac:dyDescent="0.3">
      <c r="A16" s="198" t="s">
        <v>26</v>
      </c>
      <c r="B16" s="199"/>
      <c r="C16" s="199"/>
      <c r="D16" s="148"/>
      <c r="E16" s="199"/>
      <c r="F16" s="199"/>
      <c r="G16" s="199"/>
      <c r="H16" s="199"/>
      <c r="I16" s="199"/>
      <c r="J16" s="199"/>
      <c r="K16" s="199"/>
      <c r="L16" s="199"/>
      <c r="M16" s="200"/>
      <c r="P16" s="11"/>
      <c r="Q16" s="11"/>
      <c r="R16" s="11"/>
      <c r="S16" s="11"/>
      <c r="T16" s="11"/>
    </row>
    <row r="17" spans="1:20" ht="15" customHeight="1" x14ac:dyDescent="0.25">
      <c r="A17" s="44">
        <v>8</v>
      </c>
      <c r="B17" s="17" t="s">
        <v>120</v>
      </c>
      <c r="C17" s="271" t="s">
        <v>121</v>
      </c>
      <c r="D17" s="183" t="s">
        <v>25</v>
      </c>
      <c r="E17" s="210">
        <v>6</v>
      </c>
      <c r="F17" s="212">
        <v>4</v>
      </c>
      <c r="G17" s="142"/>
      <c r="H17" s="142">
        <v>2</v>
      </c>
      <c r="I17" s="142"/>
      <c r="J17" s="142">
        <f t="shared" ref="J17" si="2">SUM(F17:I17)*14</f>
        <v>84</v>
      </c>
      <c r="K17" s="142">
        <f t="shared" ref="K17" si="3">E17*25-J17</f>
        <v>66</v>
      </c>
      <c r="L17" s="142" t="s">
        <v>24</v>
      </c>
      <c r="M17" s="143"/>
      <c r="P17" s="11"/>
      <c r="Q17" s="11"/>
      <c r="R17" s="11"/>
      <c r="S17" s="11"/>
      <c r="T17" s="11"/>
    </row>
    <row r="18" spans="1:20" ht="15" customHeight="1" thickBot="1" x14ac:dyDescent="0.3">
      <c r="A18" s="43">
        <v>9</v>
      </c>
      <c r="B18" s="15" t="s">
        <v>122</v>
      </c>
      <c r="C18" s="67" t="s">
        <v>123</v>
      </c>
      <c r="D18" s="208"/>
      <c r="E18" s="211"/>
      <c r="F18" s="213"/>
      <c r="G18" s="160"/>
      <c r="H18" s="160"/>
      <c r="I18" s="160"/>
      <c r="J18" s="160"/>
      <c r="K18" s="160"/>
      <c r="L18" s="160"/>
      <c r="M18" s="161"/>
      <c r="P18" s="11"/>
      <c r="Q18" s="11"/>
      <c r="R18" s="11"/>
      <c r="S18" s="11"/>
      <c r="T18" s="11"/>
    </row>
    <row r="19" spans="1:20" x14ac:dyDescent="0.25">
      <c r="A19" s="192" t="s">
        <v>27</v>
      </c>
      <c r="B19" s="130"/>
      <c r="C19" s="130"/>
      <c r="D19" s="12" t="s">
        <v>28</v>
      </c>
      <c r="E19" s="168">
        <f t="shared" ref="E19:K19" si="4">SUM(E9:E18)</f>
        <v>30</v>
      </c>
      <c r="F19" s="55">
        <f t="shared" si="4"/>
        <v>15</v>
      </c>
      <c r="G19" s="53">
        <f t="shared" si="4"/>
        <v>1</v>
      </c>
      <c r="H19" s="53">
        <f t="shared" si="4"/>
        <v>8</v>
      </c>
      <c r="I19" s="53">
        <f t="shared" si="4"/>
        <v>3</v>
      </c>
      <c r="J19" s="194">
        <f t="shared" si="4"/>
        <v>378</v>
      </c>
      <c r="K19" s="194">
        <f t="shared" si="4"/>
        <v>372</v>
      </c>
      <c r="L19" s="53" t="s">
        <v>29</v>
      </c>
      <c r="M19" s="54" t="s">
        <v>30</v>
      </c>
      <c r="P19" s="11"/>
      <c r="Q19" s="11"/>
      <c r="R19" s="11"/>
      <c r="S19" s="11"/>
      <c r="T19" s="11"/>
    </row>
    <row r="20" spans="1:20" ht="15.75" thickBot="1" x14ac:dyDescent="0.3">
      <c r="A20" s="188"/>
      <c r="B20" s="189"/>
      <c r="C20" s="189"/>
      <c r="D20" s="13" t="s">
        <v>31</v>
      </c>
      <c r="E20" s="169"/>
      <c r="F20" s="97">
        <f>COUNT(F9:F18)</f>
        <v>7</v>
      </c>
      <c r="G20" s="14">
        <f>COUNT(G9:G18)</f>
        <v>1</v>
      </c>
      <c r="H20" s="14">
        <f>COUNT(H9:H18)</f>
        <v>6</v>
      </c>
      <c r="I20" s="14">
        <f>COUNT(I9:I18)</f>
        <v>2</v>
      </c>
      <c r="J20" s="171"/>
      <c r="K20" s="171"/>
      <c r="L20" s="15">
        <f>COUNTIF(L1:L19,"=E")</f>
        <v>6</v>
      </c>
      <c r="M20" s="16">
        <f>COUNTIF(L1:L19,"=V")</f>
        <v>2</v>
      </c>
      <c r="P20" s="11"/>
      <c r="Q20" s="11"/>
      <c r="R20" s="11"/>
      <c r="S20" s="11"/>
      <c r="T20" s="11"/>
    </row>
    <row r="21" spans="1:20" ht="15" customHeight="1" thickBot="1" x14ac:dyDescent="0.3">
      <c r="A21" s="165" t="s">
        <v>32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7"/>
      <c r="P21" s="11"/>
      <c r="Q21" s="10"/>
      <c r="R21" s="11"/>
      <c r="S21" s="11"/>
      <c r="T21" s="11"/>
    </row>
    <row r="22" spans="1:20" ht="45" x14ac:dyDescent="0.25">
      <c r="A22" s="51">
        <v>10</v>
      </c>
      <c r="B22" s="52" t="s">
        <v>124</v>
      </c>
      <c r="C22" s="65" t="s">
        <v>47</v>
      </c>
      <c r="D22" s="81" t="s">
        <v>15</v>
      </c>
      <c r="E22" s="79">
        <v>5</v>
      </c>
      <c r="F22" s="80">
        <v>2</v>
      </c>
      <c r="G22" s="52">
        <v>2</v>
      </c>
      <c r="H22" s="52"/>
      <c r="I22" s="52"/>
      <c r="J22" s="52">
        <f t="shared" ref="J22:J28" si="5">SUM(F22:I22)*14</f>
        <v>56</v>
      </c>
      <c r="K22" s="52">
        <f t="shared" ref="K22:K28" si="6">E22*25-J22</f>
        <v>69</v>
      </c>
      <c r="L22" s="190" t="s">
        <v>23</v>
      </c>
      <c r="M22" s="191"/>
      <c r="P22" s="11"/>
      <c r="Q22" s="10"/>
      <c r="R22" s="11"/>
      <c r="S22" s="11"/>
      <c r="T22" s="11"/>
    </row>
    <row r="23" spans="1:20" x14ac:dyDescent="0.25">
      <c r="A23" s="90">
        <v>11</v>
      </c>
      <c r="B23" s="18" t="s">
        <v>125</v>
      </c>
      <c r="C23" s="89" t="s">
        <v>147</v>
      </c>
      <c r="D23" s="82" t="s">
        <v>15</v>
      </c>
      <c r="E23" s="83">
        <v>3</v>
      </c>
      <c r="F23" s="84">
        <v>2</v>
      </c>
      <c r="G23" s="58">
        <v>2</v>
      </c>
      <c r="H23" s="58"/>
      <c r="I23" s="58"/>
      <c r="J23" s="18">
        <f t="shared" si="5"/>
        <v>56</v>
      </c>
      <c r="K23" s="18">
        <f t="shared" si="6"/>
        <v>19</v>
      </c>
      <c r="L23" s="152" t="s">
        <v>24</v>
      </c>
      <c r="M23" s="153"/>
      <c r="P23" s="11"/>
      <c r="Q23" s="10"/>
      <c r="R23" s="11"/>
      <c r="S23" s="11"/>
      <c r="T23" s="11"/>
    </row>
    <row r="24" spans="1:20" x14ac:dyDescent="0.25">
      <c r="A24" s="90">
        <v>12</v>
      </c>
      <c r="B24" s="99" t="s">
        <v>126</v>
      </c>
      <c r="C24" s="89" t="s">
        <v>263</v>
      </c>
      <c r="D24" s="82" t="s">
        <v>15</v>
      </c>
      <c r="E24" s="83">
        <v>2</v>
      </c>
      <c r="F24" s="84"/>
      <c r="G24" s="58">
        <v>1</v>
      </c>
      <c r="H24" s="58"/>
      <c r="I24" s="58"/>
      <c r="J24" s="18">
        <f t="shared" si="5"/>
        <v>14</v>
      </c>
      <c r="K24" s="18">
        <f t="shared" si="6"/>
        <v>36</v>
      </c>
      <c r="L24" s="152" t="s">
        <v>24</v>
      </c>
      <c r="M24" s="153"/>
      <c r="P24" s="11"/>
      <c r="Q24" s="10"/>
      <c r="R24" s="11"/>
      <c r="S24" s="11"/>
      <c r="T24" s="11"/>
    </row>
    <row r="25" spans="1:20" x14ac:dyDescent="0.25">
      <c r="A25" s="90">
        <v>13</v>
      </c>
      <c r="B25" s="99" t="s">
        <v>127</v>
      </c>
      <c r="C25" s="89" t="s">
        <v>264</v>
      </c>
      <c r="D25" s="82" t="s">
        <v>15</v>
      </c>
      <c r="E25" s="83">
        <v>2</v>
      </c>
      <c r="F25" s="84"/>
      <c r="G25" s="58">
        <v>1</v>
      </c>
      <c r="H25" s="58"/>
      <c r="I25" s="58"/>
      <c r="J25" s="18">
        <f t="shared" si="5"/>
        <v>14</v>
      </c>
      <c r="K25" s="18">
        <f t="shared" si="6"/>
        <v>36</v>
      </c>
      <c r="L25" s="152" t="s">
        <v>24</v>
      </c>
      <c r="M25" s="153"/>
      <c r="P25" s="11"/>
      <c r="Q25" s="10"/>
      <c r="R25" s="11"/>
      <c r="S25" s="11"/>
      <c r="T25" s="11"/>
    </row>
    <row r="26" spans="1:20" x14ac:dyDescent="0.25">
      <c r="A26" s="90">
        <v>14</v>
      </c>
      <c r="B26" s="99" t="s">
        <v>132</v>
      </c>
      <c r="C26" s="89" t="s">
        <v>265</v>
      </c>
      <c r="D26" s="82" t="s">
        <v>15</v>
      </c>
      <c r="E26" s="83">
        <v>2</v>
      </c>
      <c r="F26" s="84"/>
      <c r="G26" s="58">
        <v>1</v>
      </c>
      <c r="H26" s="58"/>
      <c r="I26" s="58"/>
      <c r="J26" s="18">
        <f t="shared" si="5"/>
        <v>14</v>
      </c>
      <c r="K26" s="18">
        <f t="shared" si="6"/>
        <v>36</v>
      </c>
      <c r="L26" s="152" t="s">
        <v>24</v>
      </c>
      <c r="M26" s="153"/>
      <c r="P26" s="11"/>
      <c r="Q26" s="10"/>
      <c r="R26" s="11"/>
      <c r="S26" s="11"/>
      <c r="T26" s="11"/>
    </row>
    <row r="27" spans="1:20" ht="15" customHeight="1" x14ac:dyDescent="0.25">
      <c r="A27" s="90">
        <v>15</v>
      </c>
      <c r="B27" s="18" t="s">
        <v>266</v>
      </c>
      <c r="C27" s="89" t="s">
        <v>148</v>
      </c>
      <c r="D27" s="82" t="s">
        <v>15</v>
      </c>
      <c r="E27" s="83">
        <v>2</v>
      </c>
      <c r="F27" s="84"/>
      <c r="G27" s="58">
        <v>1</v>
      </c>
      <c r="H27" s="58"/>
      <c r="I27" s="58"/>
      <c r="J27" s="18">
        <f t="shared" si="5"/>
        <v>14</v>
      </c>
      <c r="K27" s="18">
        <f t="shared" si="6"/>
        <v>36</v>
      </c>
      <c r="L27" s="152" t="s">
        <v>24</v>
      </c>
      <c r="M27" s="153"/>
      <c r="P27" s="11"/>
      <c r="Q27" s="10"/>
      <c r="R27" s="11"/>
      <c r="S27" s="11"/>
      <c r="T27" s="11"/>
    </row>
    <row r="28" spans="1:20" ht="15.75" customHeight="1" thickBot="1" x14ac:dyDescent="0.3">
      <c r="A28" s="43">
        <v>16</v>
      </c>
      <c r="B28" s="98" t="s">
        <v>267</v>
      </c>
      <c r="C28" s="62" t="s">
        <v>48</v>
      </c>
      <c r="D28" s="69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60" t="s">
        <v>24</v>
      </c>
      <c r="M28" s="161"/>
      <c r="P28" s="11"/>
      <c r="Q28" s="10"/>
      <c r="R28" s="11"/>
      <c r="S28" s="11"/>
      <c r="T28" s="11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72" t="s">
        <v>35</v>
      </c>
      <c r="C30" s="39" t="str">
        <f>Sem_I!C26</f>
        <v>Discipline Obligatorii:</v>
      </c>
      <c r="D30" s="175">
        <f>SUM(F9:I15)</f>
        <v>21</v>
      </c>
      <c r="E30" s="170"/>
      <c r="F30" s="170"/>
      <c r="G30" s="170"/>
      <c r="H30" s="170"/>
      <c r="I30" s="170"/>
      <c r="J30" s="170"/>
      <c r="K30" s="170"/>
      <c r="L30" s="170"/>
      <c r="M30" s="176"/>
      <c r="P30" s="27"/>
      <c r="Q30" s="10"/>
      <c r="R30" s="26"/>
      <c r="S30" s="26"/>
      <c r="T30" s="26"/>
    </row>
    <row r="31" spans="1:20" ht="15.75" customHeight="1" x14ac:dyDescent="0.25">
      <c r="B31" s="173"/>
      <c r="C31" s="40" t="str">
        <f>Sem_I!C27</f>
        <v>Discipline Opționale:</v>
      </c>
      <c r="D31" s="177">
        <f>SUM(F17:I18)</f>
        <v>6</v>
      </c>
      <c r="E31" s="178"/>
      <c r="F31" s="178"/>
      <c r="G31" s="178"/>
      <c r="H31" s="178"/>
      <c r="I31" s="178"/>
      <c r="J31" s="178"/>
      <c r="K31" s="178"/>
      <c r="L31" s="178"/>
      <c r="M31" s="179"/>
      <c r="P31" s="27"/>
      <c r="Q31" s="10"/>
      <c r="R31" s="26"/>
      <c r="S31" s="26"/>
      <c r="T31" s="26"/>
    </row>
    <row r="32" spans="1:20" ht="15.75" customHeight="1" thickBot="1" x14ac:dyDescent="0.3">
      <c r="B32" s="174"/>
      <c r="C32" s="41" t="str">
        <f>Sem_I!C28</f>
        <v>Discipline Facultative:</v>
      </c>
      <c r="D32" s="180">
        <f>SUM(F22:I28)</f>
        <v>16</v>
      </c>
      <c r="E32" s="171"/>
      <c r="F32" s="171"/>
      <c r="G32" s="171"/>
      <c r="H32" s="171"/>
      <c r="I32" s="171"/>
      <c r="J32" s="171"/>
      <c r="K32" s="171"/>
      <c r="L32" s="171"/>
      <c r="M32" s="181"/>
      <c r="P32" s="27"/>
      <c r="Q32" s="10"/>
      <c r="R32" s="26"/>
      <c r="S32" s="26"/>
      <c r="T32" s="26"/>
    </row>
    <row r="33" spans="1:20" s="31" customFormat="1" ht="15.7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30" t="s">
        <v>40</v>
      </c>
      <c r="F34" s="130"/>
      <c r="G34" s="3"/>
      <c r="H34" s="1"/>
      <c r="I34" s="1"/>
      <c r="J34" s="162" t="s">
        <v>41</v>
      </c>
      <c r="K34" s="162"/>
      <c r="L34" s="162"/>
      <c r="M34" s="162"/>
      <c r="P34" s="11"/>
      <c r="Q34" s="10"/>
      <c r="R34" s="144"/>
      <c r="S34" s="144"/>
      <c r="T34" s="144"/>
    </row>
    <row r="35" spans="1:20" ht="15" customHeight="1" x14ac:dyDescent="0.25">
      <c r="B35" s="129" t="str">
        <f>Sem_I!B31</f>
        <v>Mihnea-Cosmin COSTOIU</v>
      </c>
      <c r="C35" s="129"/>
      <c r="D35" s="163" t="str">
        <f>Sem_I!D31</f>
        <v>Radu ȘTEFĂNOIU</v>
      </c>
      <c r="E35" s="163"/>
      <c r="F35" s="163"/>
      <c r="G35" s="163"/>
      <c r="H35" s="163"/>
      <c r="I35" s="163"/>
      <c r="J35" s="164" t="str">
        <f>Sem_I!J31</f>
        <v>Vasile Dănuț COJOCARU</v>
      </c>
      <c r="K35" s="164"/>
      <c r="L35" s="164"/>
      <c r="M35" s="164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K1:L2 A22:B28 A9:XFD15 A17:XFD18" name="Editabil"/>
  </protectedRanges>
  <mergeCells count="57">
    <mergeCell ref="L9:M9"/>
    <mergeCell ref="L10:M10"/>
    <mergeCell ref="L11:M11"/>
    <mergeCell ref="L12:M12"/>
    <mergeCell ref="L13:M13"/>
    <mergeCell ref="K2:M2"/>
    <mergeCell ref="A8:M8"/>
    <mergeCell ref="A6:A7"/>
    <mergeCell ref="B6:B7"/>
    <mergeCell ref="C6:C7"/>
    <mergeCell ref="A19:C20"/>
    <mergeCell ref="E19:E20"/>
    <mergeCell ref="J19:J20"/>
    <mergeCell ref="K1:L1"/>
    <mergeCell ref="D6:D7"/>
    <mergeCell ref="E6:E7"/>
    <mergeCell ref="D2:H2"/>
    <mergeCell ref="F6:I6"/>
    <mergeCell ref="J6:K6"/>
    <mergeCell ref="L6:M7"/>
    <mergeCell ref="C4:G4"/>
    <mergeCell ref="K4:L4"/>
    <mergeCell ref="B2:C2"/>
    <mergeCell ref="C3:G3"/>
    <mergeCell ref="K3:L3"/>
    <mergeCell ref="C1:I1"/>
    <mergeCell ref="L14:M14"/>
    <mergeCell ref="A16:M16"/>
    <mergeCell ref="J17:J18"/>
    <mergeCell ref="K17:K18"/>
    <mergeCell ref="L17:M18"/>
    <mergeCell ref="D17:D18"/>
    <mergeCell ref="H17:H18"/>
    <mergeCell ref="E17:E18"/>
    <mergeCell ref="F17:F18"/>
    <mergeCell ref="G17:G18"/>
    <mergeCell ref="L15:M15"/>
    <mergeCell ref="K19:K20"/>
    <mergeCell ref="I17:I18"/>
    <mergeCell ref="R34:T34"/>
    <mergeCell ref="D35:I35"/>
    <mergeCell ref="J35:M35"/>
    <mergeCell ref="E34:F34"/>
    <mergeCell ref="J34:M34"/>
    <mergeCell ref="L25:M25"/>
    <mergeCell ref="L26:M26"/>
    <mergeCell ref="B35:C35"/>
    <mergeCell ref="A21:M21"/>
    <mergeCell ref="B30:B32"/>
    <mergeCell ref="D30:M30"/>
    <mergeCell ref="D31:M31"/>
    <mergeCell ref="D32:M32"/>
    <mergeCell ref="L22:M22"/>
    <mergeCell ref="L28:M28"/>
    <mergeCell ref="L23:M23"/>
    <mergeCell ref="L24:M24"/>
    <mergeCell ref="L27:M27"/>
  </mergeCells>
  <conditionalFormatting sqref="C1 D2:D17 D19:D35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10" operator="equal">
      <formula>"C"</formula>
    </cfRule>
    <cfRule type="cellIs" dxfId="5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4" fitToWidth="0" orientation="landscape" r:id="rId1"/>
  <ignoredErrors>
    <ignoredError sqref="J11:J13 J15 J22 J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topLeftCell="A2" zoomScaleNormal="100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75" customWidth="1"/>
    <col min="4" max="4" width="10.42578125" customWidth="1"/>
    <col min="5" max="5" width="6" customWidth="1"/>
    <col min="6" max="9" width="5.140625" customWidth="1"/>
    <col min="10" max="10" width="9.42578125" customWidth="1"/>
    <col min="11" max="11" width="5.855468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1"/>
      <c r="Q1" s="91"/>
      <c r="R1" s="91"/>
      <c r="S1" s="91"/>
      <c r="T1" s="91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63" t="str">
        <f>Sem_III!K2</f>
        <v>2024 - 2025</v>
      </c>
      <c r="L2" s="163"/>
      <c r="M2" s="163"/>
      <c r="P2" s="92"/>
      <c r="Q2" s="92"/>
      <c r="R2" s="92"/>
      <c r="S2" s="92"/>
      <c r="T2" s="92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tr">
        <f>Sem_III!K3</f>
        <v>II</v>
      </c>
      <c r="L3" s="129"/>
      <c r="P3" s="92"/>
      <c r="Q3" s="92"/>
      <c r="R3" s="92"/>
      <c r="S3" s="92"/>
      <c r="T3" s="92"/>
    </row>
    <row r="4" spans="1:2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43</v>
      </c>
      <c r="L4" s="129"/>
      <c r="P4" s="92"/>
      <c r="Q4" s="92"/>
      <c r="R4" s="92"/>
      <c r="S4" s="92"/>
      <c r="T4" s="92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2"/>
      <c r="Q5" s="92"/>
      <c r="R5" s="92"/>
      <c r="S5" s="92"/>
      <c r="T5" s="92"/>
    </row>
    <row r="6" spans="1:20" s="1" customFormat="1" ht="20.100000000000001" customHeight="1" x14ac:dyDescent="0.25">
      <c r="A6" s="138" t="s">
        <v>7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92"/>
      <c r="Q6" s="92"/>
      <c r="R6" s="92"/>
      <c r="S6" s="92"/>
      <c r="T6" s="92"/>
    </row>
    <row r="7" spans="1:20" ht="30" x14ac:dyDescent="0.25">
      <c r="A7" s="224"/>
      <c r="B7" s="218"/>
      <c r="C7" s="218"/>
      <c r="D7" s="218"/>
      <c r="E7" s="219"/>
      <c r="F7" s="38" t="s">
        <v>15</v>
      </c>
      <c r="G7" s="38" t="s">
        <v>16</v>
      </c>
      <c r="H7" s="38" t="s">
        <v>17</v>
      </c>
      <c r="I7" s="38" t="s">
        <v>18</v>
      </c>
      <c r="J7" s="126" t="s">
        <v>19</v>
      </c>
      <c r="K7" s="126" t="s">
        <v>20</v>
      </c>
      <c r="L7" s="218"/>
      <c r="M7" s="220"/>
      <c r="P7" s="92"/>
      <c r="Q7" s="92"/>
      <c r="R7" s="92"/>
      <c r="S7" s="92"/>
      <c r="T7" s="92"/>
    </row>
    <row r="8" spans="1:20" ht="15.75" thickBot="1" x14ac:dyDescent="0.3">
      <c r="A8" s="221" t="s">
        <v>21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3"/>
      <c r="P8" s="92"/>
      <c r="Q8" s="92"/>
      <c r="R8" s="92"/>
      <c r="S8" s="92"/>
      <c r="T8" s="92"/>
    </row>
    <row r="9" spans="1:20" ht="15" customHeight="1" x14ac:dyDescent="0.25">
      <c r="A9" s="44">
        <v>1</v>
      </c>
      <c r="B9" s="17" t="s">
        <v>133</v>
      </c>
      <c r="C9" s="60" t="s">
        <v>134</v>
      </c>
      <c r="D9" s="23" t="s">
        <v>25</v>
      </c>
      <c r="E9" s="23">
        <v>4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58</v>
      </c>
      <c r="L9" s="142" t="s">
        <v>23</v>
      </c>
      <c r="M9" s="143"/>
      <c r="P9" s="92"/>
      <c r="Q9" s="92"/>
      <c r="R9" s="92"/>
      <c r="S9" s="92"/>
      <c r="T9" s="92"/>
    </row>
    <row r="10" spans="1:20" ht="15" customHeight="1" x14ac:dyDescent="0.25">
      <c r="A10" s="42">
        <v>2</v>
      </c>
      <c r="B10" s="18" t="s">
        <v>135</v>
      </c>
      <c r="C10" s="61" t="s">
        <v>136</v>
      </c>
      <c r="D10" s="19" t="s">
        <v>25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45" t="s">
        <v>23</v>
      </c>
      <c r="M10" s="146"/>
      <c r="P10" s="92"/>
      <c r="Q10" s="92"/>
      <c r="R10" s="92"/>
      <c r="S10" s="92"/>
      <c r="T10" s="92"/>
    </row>
    <row r="11" spans="1:20" ht="15" customHeight="1" x14ac:dyDescent="0.25">
      <c r="A11" s="42">
        <v>3</v>
      </c>
      <c r="B11" s="18" t="s">
        <v>137</v>
      </c>
      <c r="C11" s="61" t="s">
        <v>138</v>
      </c>
      <c r="D11" s="19" t="s">
        <v>25</v>
      </c>
      <c r="E11" s="19">
        <v>3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33</v>
      </c>
      <c r="L11" s="145" t="s">
        <v>23</v>
      </c>
      <c r="M11" s="146"/>
      <c r="P11" s="92"/>
      <c r="Q11" s="92"/>
      <c r="R11" s="92"/>
      <c r="S11" s="92"/>
      <c r="T11" s="92"/>
    </row>
    <row r="12" spans="1:20" x14ac:dyDescent="0.25">
      <c r="A12" s="42">
        <v>4</v>
      </c>
      <c r="B12" s="18" t="s">
        <v>139</v>
      </c>
      <c r="C12" s="61" t="s">
        <v>140</v>
      </c>
      <c r="D12" s="19" t="s">
        <v>25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45" t="s">
        <v>23</v>
      </c>
      <c r="M12" s="146"/>
      <c r="P12" s="92"/>
      <c r="Q12" s="92"/>
      <c r="R12" s="92"/>
      <c r="S12" s="92"/>
      <c r="T12" s="92"/>
    </row>
    <row r="13" spans="1:20" x14ac:dyDescent="0.25">
      <c r="A13" s="42">
        <v>5</v>
      </c>
      <c r="B13" s="18" t="s">
        <v>141</v>
      </c>
      <c r="C13" s="61" t="s">
        <v>142</v>
      </c>
      <c r="D13" s="19" t="s">
        <v>25</v>
      </c>
      <c r="E13" s="19">
        <v>4</v>
      </c>
      <c r="F13" s="21">
        <v>2</v>
      </c>
      <c r="G13" s="18">
        <v>2</v>
      </c>
      <c r="H13" s="18"/>
      <c r="I13" s="18"/>
      <c r="J13" s="18">
        <f t="shared" si="0"/>
        <v>56</v>
      </c>
      <c r="K13" s="18">
        <f t="shared" si="1"/>
        <v>44</v>
      </c>
      <c r="L13" s="145" t="s">
        <v>23</v>
      </c>
      <c r="M13" s="146"/>
      <c r="P13" s="92"/>
      <c r="Q13" s="92"/>
      <c r="R13" s="92"/>
      <c r="S13" s="92"/>
      <c r="T13" s="92"/>
    </row>
    <row r="14" spans="1:20" ht="15" customHeight="1" x14ac:dyDescent="0.25">
      <c r="A14" s="42">
        <v>6</v>
      </c>
      <c r="B14" s="18" t="s">
        <v>143</v>
      </c>
      <c r="C14" s="61" t="s">
        <v>144</v>
      </c>
      <c r="D14" s="19" t="s">
        <v>22</v>
      </c>
      <c r="E14" s="19">
        <v>4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58</v>
      </c>
      <c r="L14" s="145" t="s">
        <v>24</v>
      </c>
      <c r="M14" s="146"/>
      <c r="P14" s="92"/>
      <c r="Q14" s="92"/>
      <c r="R14" s="92"/>
      <c r="S14" s="92"/>
      <c r="T14" s="92"/>
    </row>
    <row r="15" spans="1:20" ht="15" customHeight="1" thickBot="1" x14ac:dyDescent="0.3">
      <c r="A15" s="42">
        <v>7</v>
      </c>
      <c r="B15" s="18" t="s">
        <v>145</v>
      </c>
      <c r="C15" s="61" t="s">
        <v>146</v>
      </c>
      <c r="D15" s="19" t="s">
        <v>15</v>
      </c>
      <c r="E15" s="19">
        <v>4</v>
      </c>
      <c r="F15" s="21">
        <v>2</v>
      </c>
      <c r="G15" s="18">
        <v>1</v>
      </c>
      <c r="H15" s="18"/>
      <c r="I15" s="18"/>
      <c r="J15" s="18">
        <f t="shared" si="0"/>
        <v>42</v>
      </c>
      <c r="K15" s="18">
        <f t="shared" si="1"/>
        <v>58</v>
      </c>
      <c r="L15" s="152" t="s">
        <v>23</v>
      </c>
      <c r="M15" s="153"/>
      <c r="P15" s="92"/>
      <c r="Q15" s="92"/>
      <c r="R15" s="92"/>
      <c r="S15" s="92"/>
      <c r="T15" s="92"/>
    </row>
    <row r="16" spans="1:20" ht="14.45" customHeight="1" thickBot="1" x14ac:dyDescent="0.3">
      <c r="A16" s="147" t="s">
        <v>26</v>
      </c>
      <c r="B16" s="148"/>
      <c r="C16" s="148"/>
      <c r="D16" s="148"/>
      <c r="E16" s="199"/>
      <c r="F16" s="199"/>
      <c r="G16" s="199"/>
      <c r="H16" s="199"/>
      <c r="I16" s="199"/>
      <c r="J16" s="199"/>
      <c r="K16" s="199"/>
      <c r="L16" s="199"/>
      <c r="M16" s="200"/>
      <c r="P16" s="92"/>
      <c r="Q16" s="92"/>
      <c r="R16" s="92"/>
      <c r="S16" s="92"/>
      <c r="T16" s="92"/>
    </row>
    <row r="17" spans="1:20" ht="15" customHeight="1" x14ac:dyDescent="0.25">
      <c r="A17" s="44">
        <v>8</v>
      </c>
      <c r="B17" s="17" t="s">
        <v>149</v>
      </c>
      <c r="C17" s="121" t="s">
        <v>150</v>
      </c>
      <c r="D17" s="154" t="s">
        <v>25</v>
      </c>
      <c r="E17" s="154">
        <v>3</v>
      </c>
      <c r="F17" s="216">
        <v>1</v>
      </c>
      <c r="G17" s="158"/>
      <c r="H17" s="158"/>
      <c r="I17" s="158">
        <v>2</v>
      </c>
      <c r="J17" s="142">
        <f t="shared" ref="J17" si="2">SUM(F17:I17)*14</f>
        <v>42</v>
      </c>
      <c r="K17" s="142">
        <f t="shared" ref="K17" si="3">E17*25-J17</f>
        <v>33</v>
      </c>
      <c r="L17" s="142" t="s">
        <v>24</v>
      </c>
      <c r="M17" s="143"/>
      <c r="P17" s="92"/>
      <c r="Q17" s="92"/>
      <c r="R17" s="92"/>
      <c r="S17" s="92"/>
      <c r="T17" s="92"/>
    </row>
    <row r="18" spans="1:20" ht="15" customHeight="1" thickBot="1" x14ac:dyDescent="0.3">
      <c r="A18" s="115">
        <v>9</v>
      </c>
      <c r="B18" s="102" t="s">
        <v>151</v>
      </c>
      <c r="C18" s="103" t="s">
        <v>152</v>
      </c>
      <c r="D18" s="155"/>
      <c r="E18" s="155"/>
      <c r="F18" s="217"/>
      <c r="G18" s="159"/>
      <c r="H18" s="159"/>
      <c r="I18" s="159"/>
      <c r="J18" s="150"/>
      <c r="K18" s="150"/>
      <c r="L18" s="150"/>
      <c r="M18" s="151"/>
      <c r="P18" s="92"/>
      <c r="Q18" s="92"/>
      <c r="R18" s="92"/>
      <c r="S18" s="92"/>
      <c r="T18" s="92"/>
    </row>
    <row r="19" spans="1:20" x14ac:dyDescent="0.25">
      <c r="A19" s="186" t="s">
        <v>27</v>
      </c>
      <c r="B19" s="187"/>
      <c r="C19" s="187"/>
      <c r="D19" s="12" t="s">
        <v>28</v>
      </c>
      <c r="E19" s="168">
        <f t="shared" ref="E19:K19" si="4">SUM(E9:E18)</f>
        <v>30</v>
      </c>
      <c r="F19" s="108">
        <f t="shared" si="4"/>
        <v>14</v>
      </c>
      <c r="G19" s="109">
        <f t="shared" si="4"/>
        <v>3</v>
      </c>
      <c r="H19" s="109">
        <f t="shared" si="4"/>
        <v>6</v>
      </c>
      <c r="I19" s="109">
        <f t="shared" si="4"/>
        <v>3</v>
      </c>
      <c r="J19" s="170">
        <f t="shared" si="4"/>
        <v>364</v>
      </c>
      <c r="K19" s="170">
        <f t="shared" si="4"/>
        <v>386</v>
      </c>
      <c r="L19" s="109" t="s">
        <v>29</v>
      </c>
      <c r="M19" s="114" t="s">
        <v>30</v>
      </c>
      <c r="P19" s="92"/>
      <c r="Q19" s="92"/>
      <c r="R19" s="92"/>
      <c r="S19" s="92"/>
      <c r="T19" s="92"/>
    </row>
    <row r="20" spans="1:20" ht="15.75" thickBot="1" x14ac:dyDescent="0.3">
      <c r="A20" s="188"/>
      <c r="B20" s="189"/>
      <c r="C20" s="189"/>
      <c r="D20" s="13" t="s">
        <v>31</v>
      </c>
      <c r="E20" s="169"/>
      <c r="F20" s="97">
        <f>COUNT(F9:F18)</f>
        <v>8</v>
      </c>
      <c r="G20" s="14">
        <f>COUNT(G9:G18)</f>
        <v>2</v>
      </c>
      <c r="H20" s="14">
        <f>COUNT(H9:H18)</f>
        <v>5</v>
      </c>
      <c r="I20" s="14">
        <f>COUNT(I9:I18)</f>
        <v>2</v>
      </c>
      <c r="J20" s="171"/>
      <c r="K20" s="171"/>
      <c r="L20" s="15">
        <f>COUNTIF(L1:L19,"=E")</f>
        <v>6</v>
      </c>
      <c r="M20" s="16">
        <f>COUNTIF(L1:L19,"=V")</f>
        <v>2</v>
      </c>
      <c r="P20" s="92"/>
      <c r="Q20" s="92"/>
      <c r="R20" s="92"/>
      <c r="S20" s="92"/>
      <c r="T20" s="92"/>
    </row>
    <row r="21" spans="1:20" ht="15" customHeight="1" thickBot="1" x14ac:dyDescent="0.3">
      <c r="A21" s="165" t="s">
        <v>32</v>
      </c>
      <c r="B21" s="166"/>
      <c r="C21" s="166"/>
      <c r="D21" s="166"/>
      <c r="E21" s="214"/>
      <c r="F21" s="214"/>
      <c r="G21" s="214"/>
      <c r="H21" s="214"/>
      <c r="I21" s="214"/>
      <c r="J21" s="214"/>
      <c r="K21" s="214"/>
      <c r="L21" s="214"/>
      <c r="M21" s="215"/>
      <c r="P21" s="92"/>
      <c r="Q21" s="10"/>
      <c r="R21" s="92"/>
      <c r="S21" s="92"/>
      <c r="T21" s="92"/>
    </row>
    <row r="22" spans="1:20" ht="15" customHeight="1" x14ac:dyDescent="0.25">
      <c r="A22" s="44">
        <v>10</v>
      </c>
      <c r="B22" s="100" t="s">
        <v>156</v>
      </c>
      <c r="C22" s="60" t="s">
        <v>49</v>
      </c>
      <c r="D22" s="76" t="s">
        <v>15</v>
      </c>
      <c r="E22" s="23">
        <v>5</v>
      </c>
      <c r="F22" s="24">
        <v>2</v>
      </c>
      <c r="G22" s="17">
        <v>2</v>
      </c>
      <c r="H22" s="17"/>
      <c r="I22" s="17"/>
      <c r="J22" s="17">
        <f t="shared" ref="J22:J28" si="5">SUM(F22:I22)*14</f>
        <v>56</v>
      </c>
      <c r="K22" s="17">
        <f t="shared" ref="K22:K28" si="6">E22*25-J22</f>
        <v>69</v>
      </c>
      <c r="L22" s="142" t="s">
        <v>23</v>
      </c>
      <c r="M22" s="143"/>
      <c r="P22" s="92"/>
      <c r="Q22" s="10"/>
      <c r="R22" s="92"/>
      <c r="S22" s="92"/>
      <c r="T22" s="92"/>
    </row>
    <row r="23" spans="1:20" ht="15" customHeight="1" x14ac:dyDescent="0.25">
      <c r="A23" s="64">
        <v>11</v>
      </c>
      <c r="B23" s="101" t="s">
        <v>153</v>
      </c>
      <c r="C23" s="65" t="s">
        <v>154</v>
      </c>
      <c r="D23" s="81" t="s">
        <v>15</v>
      </c>
      <c r="E23" s="79">
        <v>3</v>
      </c>
      <c r="F23" s="80">
        <v>2</v>
      </c>
      <c r="G23" s="52">
        <v>2</v>
      </c>
      <c r="H23" s="52"/>
      <c r="I23" s="52"/>
      <c r="J23" s="18">
        <f t="shared" si="5"/>
        <v>56</v>
      </c>
      <c r="K23" s="18">
        <f t="shared" si="6"/>
        <v>19</v>
      </c>
      <c r="L23" s="152" t="s">
        <v>24</v>
      </c>
      <c r="M23" s="153"/>
      <c r="P23" s="92"/>
      <c r="Q23" s="10"/>
      <c r="R23" s="93"/>
      <c r="S23" s="93"/>
      <c r="T23" s="93"/>
    </row>
    <row r="24" spans="1:20" ht="15" customHeight="1" x14ac:dyDescent="0.25">
      <c r="A24" s="42">
        <v>12</v>
      </c>
      <c r="B24" s="18" t="s">
        <v>155</v>
      </c>
      <c r="C24" s="61" t="s">
        <v>268</v>
      </c>
      <c r="D24" s="68" t="s">
        <v>15</v>
      </c>
      <c r="E24" s="19">
        <v>2</v>
      </c>
      <c r="F24" s="21"/>
      <c r="G24" s="18">
        <v>1</v>
      </c>
      <c r="H24" s="18"/>
      <c r="I24" s="18"/>
      <c r="J24" s="18">
        <f t="shared" si="5"/>
        <v>14</v>
      </c>
      <c r="K24" s="18">
        <f t="shared" si="6"/>
        <v>36</v>
      </c>
      <c r="L24" s="145" t="s">
        <v>24</v>
      </c>
      <c r="M24" s="146"/>
      <c r="P24" s="92"/>
      <c r="Q24" s="10"/>
      <c r="R24" s="92"/>
      <c r="S24" s="92"/>
      <c r="T24" s="92"/>
    </row>
    <row r="25" spans="1:20" ht="15" customHeight="1" x14ac:dyDescent="0.25">
      <c r="A25" s="88">
        <v>13</v>
      </c>
      <c r="B25" s="58" t="s">
        <v>157</v>
      </c>
      <c r="C25" s="89" t="s">
        <v>269</v>
      </c>
      <c r="D25" s="82" t="s">
        <v>15</v>
      </c>
      <c r="E25" s="83">
        <v>2</v>
      </c>
      <c r="F25" s="84"/>
      <c r="G25" s="58">
        <v>1</v>
      </c>
      <c r="H25" s="58"/>
      <c r="I25" s="58"/>
      <c r="J25" s="18">
        <f t="shared" si="5"/>
        <v>14</v>
      </c>
      <c r="K25" s="18">
        <f t="shared" si="6"/>
        <v>36</v>
      </c>
      <c r="L25" s="152" t="s">
        <v>24</v>
      </c>
      <c r="M25" s="153"/>
      <c r="P25" s="92"/>
      <c r="Q25" s="10"/>
      <c r="R25" s="92"/>
      <c r="S25" s="92"/>
      <c r="T25" s="92"/>
    </row>
    <row r="26" spans="1:20" ht="15" customHeight="1" x14ac:dyDescent="0.25">
      <c r="A26" s="88">
        <v>14</v>
      </c>
      <c r="B26" s="58" t="s">
        <v>159</v>
      </c>
      <c r="C26" s="89" t="s">
        <v>270</v>
      </c>
      <c r="D26" s="82" t="s">
        <v>15</v>
      </c>
      <c r="E26" s="83">
        <v>2</v>
      </c>
      <c r="F26" s="84"/>
      <c r="G26" s="58">
        <v>1</v>
      </c>
      <c r="H26" s="58"/>
      <c r="I26" s="58"/>
      <c r="J26" s="18">
        <f t="shared" si="5"/>
        <v>14</v>
      </c>
      <c r="K26" s="18">
        <f t="shared" si="6"/>
        <v>36</v>
      </c>
      <c r="L26" s="152" t="s">
        <v>24</v>
      </c>
      <c r="M26" s="153"/>
      <c r="P26" s="92"/>
      <c r="Q26" s="10"/>
      <c r="R26" s="92"/>
      <c r="S26" s="92"/>
      <c r="T26" s="92"/>
    </row>
    <row r="27" spans="1:20" ht="15" customHeight="1" x14ac:dyDescent="0.25">
      <c r="A27" s="88">
        <v>15</v>
      </c>
      <c r="B27" s="58" t="s">
        <v>271</v>
      </c>
      <c r="C27" s="89" t="s">
        <v>158</v>
      </c>
      <c r="D27" s="82" t="s">
        <v>15</v>
      </c>
      <c r="E27" s="83">
        <v>2</v>
      </c>
      <c r="F27" s="84"/>
      <c r="G27" s="58">
        <v>1</v>
      </c>
      <c r="H27" s="58"/>
      <c r="I27" s="58"/>
      <c r="J27" s="18">
        <f t="shared" si="5"/>
        <v>14</v>
      </c>
      <c r="K27" s="18">
        <f t="shared" si="6"/>
        <v>36</v>
      </c>
      <c r="L27" s="152" t="s">
        <v>24</v>
      </c>
      <c r="M27" s="153"/>
      <c r="P27" s="92"/>
      <c r="Q27" s="10"/>
      <c r="R27" s="92"/>
      <c r="S27" s="92"/>
      <c r="T27" s="92"/>
    </row>
    <row r="28" spans="1:20" ht="15.75" customHeight="1" thickBot="1" x14ac:dyDescent="0.3">
      <c r="A28" s="43">
        <v>16</v>
      </c>
      <c r="B28" s="15" t="s">
        <v>272</v>
      </c>
      <c r="C28" s="62" t="s">
        <v>50</v>
      </c>
      <c r="D28" s="69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60" t="s">
        <v>24</v>
      </c>
      <c r="M28" s="161"/>
      <c r="P28" s="92"/>
      <c r="Q28" s="10"/>
      <c r="R28" s="92"/>
      <c r="S28" s="92"/>
      <c r="T28" s="92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72" t="s">
        <v>35</v>
      </c>
      <c r="C30" s="39" t="str">
        <f>Sem_I!C26</f>
        <v>Discipline Obligatorii:</v>
      </c>
      <c r="D30" s="175">
        <f>SUM(F9:I15)</f>
        <v>23</v>
      </c>
      <c r="E30" s="170"/>
      <c r="F30" s="170"/>
      <c r="G30" s="170"/>
      <c r="H30" s="170"/>
      <c r="I30" s="170"/>
      <c r="J30" s="170"/>
      <c r="K30" s="170"/>
      <c r="L30" s="170"/>
      <c r="M30" s="176"/>
      <c r="P30" s="27"/>
      <c r="Q30" s="10"/>
      <c r="R30" s="26"/>
      <c r="S30" s="26"/>
      <c r="T30" s="26"/>
    </row>
    <row r="31" spans="1:20" ht="15.75" customHeight="1" x14ac:dyDescent="0.25">
      <c r="B31" s="173"/>
      <c r="C31" s="40" t="str">
        <f>Sem_I!C27</f>
        <v>Discipline Opționale:</v>
      </c>
      <c r="D31" s="177">
        <f>SUM(F17:I18)</f>
        <v>3</v>
      </c>
      <c r="E31" s="178"/>
      <c r="F31" s="178"/>
      <c r="G31" s="178"/>
      <c r="H31" s="178"/>
      <c r="I31" s="178"/>
      <c r="J31" s="178"/>
      <c r="K31" s="178"/>
      <c r="L31" s="178"/>
      <c r="M31" s="179"/>
      <c r="P31" s="27"/>
      <c r="Q31" s="10"/>
      <c r="R31" s="26"/>
      <c r="S31" s="26"/>
      <c r="T31" s="26"/>
    </row>
    <row r="32" spans="1:20" ht="15.75" customHeight="1" thickBot="1" x14ac:dyDescent="0.3">
      <c r="B32" s="174"/>
      <c r="C32" s="41" t="str">
        <f>Sem_I!C28</f>
        <v>Discipline Facultative:</v>
      </c>
      <c r="D32" s="180">
        <f>SUM(F22:I28)</f>
        <v>16</v>
      </c>
      <c r="E32" s="171"/>
      <c r="F32" s="171"/>
      <c r="G32" s="171"/>
      <c r="H32" s="171"/>
      <c r="I32" s="171"/>
      <c r="J32" s="171"/>
      <c r="K32" s="171"/>
      <c r="L32" s="171"/>
      <c r="M32" s="181"/>
      <c r="P32" s="27"/>
      <c r="Q32" s="10"/>
      <c r="R32" s="26"/>
      <c r="S32" s="26"/>
      <c r="T32" s="26"/>
    </row>
    <row r="33" spans="1:20" s="31" customFormat="1" ht="15.7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30" t="s">
        <v>40</v>
      </c>
      <c r="F34" s="130"/>
      <c r="G34" s="3"/>
      <c r="H34" s="1"/>
      <c r="I34" s="1"/>
      <c r="J34" s="162" t="s">
        <v>41</v>
      </c>
      <c r="K34" s="162"/>
      <c r="L34" s="162"/>
      <c r="M34" s="162"/>
      <c r="P34" s="11"/>
      <c r="Q34" s="10"/>
      <c r="R34" s="144"/>
      <c r="S34" s="144"/>
      <c r="T34" s="144"/>
    </row>
    <row r="35" spans="1:20" ht="15" customHeight="1" x14ac:dyDescent="0.25">
      <c r="B35" s="129" t="str">
        <f>Sem_I!B31</f>
        <v>Mihnea-Cosmin COSTOIU</v>
      </c>
      <c r="C35" s="129"/>
      <c r="D35" s="163" t="str">
        <f>Sem_I!D31</f>
        <v>Radu ȘTEFĂNOIU</v>
      </c>
      <c r="E35" s="163"/>
      <c r="F35" s="163"/>
      <c r="G35" s="163"/>
      <c r="H35" s="163"/>
      <c r="I35" s="163"/>
      <c r="J35" s="164" t="str">
        <f>Sem_I!J31</f>
        <v>Vasile Dănuț COJOCARU</v>
      </c>
      <c r="K35" s="164"/>
      <c r="L35" s="164"/>
      <c r="M35" s="164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P29 K1:L1 A17:XFD18 A24:B28 A22:XFD23 A9:XFD15" name="Editabil"/>
  </protectedRanges>
  <mergeCells count="57">
    <mergeCell ref="A8:M8"/>
    <mergeCell ref="A6:A7"/>
    <mergeCell ref="B6:B7"/>
    <mergeCell ref="C6:C7"/>
    <mergeCell ref="B2:C2"/>
    <mergeCell ref="C3:G3"/>
    <mergeCell ref="K3:L3"/>
    <mergeCell ref="C4:G4"/>
    <mergeCell ref="K4:L4"/>
    <mergeCell ref="K1:L1"/>
    <mergeCell ref="D6:D7"/>
    <mergeCell ref="E6:E7"/>
    <mergeCell ref="D2:H2"/>
    <mergeCell ref="F6:I6"/>
    <mergeCell ref="J6:K6"/>
    <mergeCell ref="L6:M7"/>
    <mergeCell ref="C1:I1"/>
    <mergeCell ref="K2:M2"/>
    <mergeCell ref="L15:M15"/>
    <mergeCell ref="L9:M9"/>
    <mergeCell ref="L10:M10"/>
    <mergeCell ref="L11:M11"/>
    <mergeCell ref="L12:M12"/>
    <mergeCell ref="L13:M13"/>
    <mergeCell ref="L14:M14"/>
    <mergeCell ref="L17:M18"/>
    <mergeCell ref="L22:M22"/>
    <mergeCell ref="L24:M24"/>
    <mergeCell ref="L28:M28"/>
    <mergeCell ref="A16:M16"/>
    <mergeCell ref="D17:D18"/>
    <mergeCell ref="E17:E18"/>
    <mergeCell ref="F17:F18"/>
    <mergeCell ref="G17:G18"/>
    <mergeCell ref="H17:H18"/>
    <mergeCell ref="I17:I18"/>
    <mergeCell ref="J17:J18"/>
    <mergeCell ref="K17:K18"/>
    <mergeCell ref="L23:M23"/>
    <mergeCell ref="A19:C20"/>
    <mergeCell ref="E19:E20"/>
    <mergeCell ref="R34:T34"/>
    <mergeCell ref="B35:C35"/>
    <mergeCell ref="D35:I35"/>
    <mergeCell ref="J35:M35"/>
    <mergeCell ref="E34:F34"/>
    <mergeCell ref="J34:M34"/>
    <mergeCell ref="J19:J20"/>
    <mergeCell ref="K19:K20"/>
    <mergeCell ref="L27:M27"/>
    <mergeCell ref="A21:M21"/>
    <mergeCell ref="B30:B32"/>
    <mergeCell ref="D30:M30"/>
    <mergeCell ref="D31:M31"/>
    <mergeCell ref="D32:M32"/>
    <mergeCell ref="L25:M25"/>
    <mergeCell ref="L26:M26"/>
  </mergeCells>
  <conditionalFormatting sqref="C1 D2:D16 D19:D35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7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9:D35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8" fitToWidth="0" orientation="landscape" r:id="rId1"/>
  <ignoredErrors>
    <ignoredError sqref="J11:J13 J15 J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3"/>
  <sheetViews>
    <sheetView topLeftCell="A2" zoomScaleNormal="100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71.140625" customWidth="1"/>
    <col min="4" max="4" width="10.42578125" customWidth="1"/>
    <col min="5" max="5" width="6" customWidth="1"/>
    <col min="6" max="10" width="4.5703125" customWidth="1"/>
    <col min="11" max="11" width="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6"/>
      <c r="Q1" s="96"/>
      <c r="R1" s="96"/>
      <c r="S1" s="96"/>
      <c r="T1" s="96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63" t="s">
        <v>46</v>
      </c>
      <c r="L2" s="163"/>
      <c r="M2" s="163"/>
      <c r="P2" s="11"/>
      <c r="Q2" s="11"/>
      <c r="R2" s="11"/>
      <c r="S2" s="11"/>
      <c r="T2" s="11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">
        <v>59</v>
      </c>
      <c r="L3" s="129"/>
      <c r="P3" s="11"/>
      <c r="Q3" s="11"/>
      <c r="R3" s="11"/>
      <c r="S3" s="11"/>
      <c r="T3" s="11"/>
    </row>
    <row r="4" spans="1:2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</v>
      </c>
      <c r="L4" s="129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38" t="s">
        <v>7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11"/>
      <c r="Q6" s="11"/>
      <c r="R6" s="11"/>
      <c r="S6" s="11"/>
      <c r="T6" s="11"/>
    </row>
    <row r="7" spans="1:20" ht="75" x14ac:dyDescent="0.25">
      <c r="A7" s="224"/>
      <c r="B7" s="218"/>
      <c r="C7" s="218"/>
      <c r="D7" s="218"/>
      <c r="E7" s="219"/>
      <c r="F7" s="38" t="s">
        <v>15</v>
      </c>
      <c r="G7" s="38" t="s">
        <v>16</v>
      </c>
      <c r="H7" s="38" t="s">
        <v>17</v>
      </c>
      <c r="I7" s="38" t="s">
        <v>18</v>
      </c>
      <c r="J7" s="126" t="s">
        <v>19</v>
      </c>
      <c r="K7" s="126" t="s">
        <v>20</v>
      </c>
      <c r="L7" s="218"/>
      <c r="M7" s="220"/>
      <c r="P7" s="11"/>
      <c r="Q7" s="11"/>
      <c r="R7" s="11"/>
      <c r="S7" s="11"/>
      <c r="T7" s="11"/>
    </row>
    <row r="8" spans="1:20" ht="15.75" thickBot="1" x14ac:dyDescent="0.3">
      <c r="A8" s="221" t="s">
        <v>21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3"/>
      <c r="P8" s="11"/>
      <c r="Q8" s="11"/>
      <c r="R8" s="11"/>
      <c r="S8" s="11"/>
      <c r="T8" s="11"/>
    </row>
    <row r="9" spans="1:20" ht="15" customHeight="1" x14ac:dyDescent="0.25">
      <c r="A9" s="44">
        <v>1</v>
      </c>
      <c r="B9" s="17" t="s">
        <v>160</v>
      </c>
      <c r="C9" s="60" t="s">
        <v>161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42" t="s">
        <v>23</v>
      </c>
      <c r="M9" s="143"/>
      <c r="P9" s="11"/>
      <c r="Q9" s="11"/>
      <c r="R9" s="11"/>
      <c r="S9" s="11"/>
      <c r="T9" s="11"/>
    </row>
    <row r="10" spans="1:20" ht="15" customHeight="1" x14ac:dyDescent="0.25">
      <c r="A10" s="42">
        <v>2</v>
      </c>
      <c r="B10" s="18" t="s">
        <v>162</v>
      </c>
      <c r="C10" s="61" t="s">
        <v>163</v>
      </c>
      <c r="D10" s="19" t="s">
        <v>16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45" t="s">
        <v>23</v>
      </c>
      <c r="M10" s="146"/>
      <c r="P10" s="11"/>
      <c r="Q10" s="11"/>
      <c r="R10" s="11"/>
      <c r="S10" s="11"/>
      <c r="T10" s="11"/>
    </row>
    <row r="11" spans="1:20" ht="15" customHeight="1" x14ac:dyDescent="0.25">
      <c r="A11" s="42">
        <v>3</v>
      </c>
      <c r="B11" s="18" t="s">
        <v>164</v>
      </c>
      <c r="C11" s="61" t="s">
        <v>165</v>
      </c>
      <c r="D11" s="19" t="s">
        <v>25</v>
      </c>
      <c r="E11" s="19">
        <v>4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44</v>
      </c>
      <c r="L11" s="152" t="s">
        <v>23</v>
      </c>
      <c r="M11" s="153"/>
      <c r="P11" s="11"/>
      <c r="Q11" s="11"/>
      <c r="R11" s="11"/>
      <c r="S11" s="11"/>
      <c r="T11" s="11"/>
    </row>
    <row r="12" spans="1:20" x14ac:dyDescent="0.25">
      <c r="A12" s="42">
        <v>4</v>
      </c>
      <c r="B12" s="18" t="s">
        <v>166</v>
      </c>
      <c r="C12" s="61" t="s">
        <v>167</v>
      </c>
      <c r="D12" s="19" t="s">
        <v>16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52" t="s">
        <v>23</v>
      </c>
      <c r="M12" s="153"/>
      <c r="P12" s="11"/>
      <c r="Q12" s="11"/>
      <c r="R12" s="11"/>
      <c r="S12" s="11"/>
      <c r="T12" s="11"/>
    </row>
    <row r="13" spans="1:20" x14ac:dyDescent="0.25">
      <c r="A13" s="42">
        <v>5</v>
      </c>
      <c r="B13" s="18" t="s">
        <v>168</v>
      </c>
      <c r="C13" s="61" t="s">
        <v>169</v>
      </c>
      <c r="D13" s="19" t="s">
        <v>25</v>
      </c>
      <c r="E13" s="19">
        <v>4</v>
      </c>
      <c r="F13" s="21">
        <v>2</v>
      </c>
      <c r="G13" s="18"/>
      <c r="H13" s="18">
        <v>2</v>
      </c>
      <c r="I13" s="18"/>
      <c r="J13" s="18">
        <f t="shared" si="0"/>
        <v>56</v>
      </c>
      <c r="K13" s="18">
        <f t="shared" si="1"/>
        <v>44</v>
      </c>
      <c r="L13" s="145" t="s">
        <v>23</v>
      </c>
      <c r="M13" s="146"/>
      <c r="P13" s="11"/>
      <c r="Q13" s="11"/>
      <c r="R13" s="11"/>
      <c r="S13" s="11"/>
      <c r="T13" s="11"/>
    </row>
    <row r="14" spans="1:20" x14ac:dyDescent="0.25">
      <c r="A14" s="42">
        <v>6</v>
      </c>
      <c r="B14" s="18" t="s">
        <v>217</v>
      </c>
      <c r="C14" s="61" t="s">
        <v>170</v>
      </c>
      <c r="D14" s="19" t="s">
        <v>25</v>
      </c>
      <c r="E14" s="19">
        <v>4</v>
      </c>
      <c r="F14" s="21">
        <v>2</v>
      </c>
      <c r="G14" s="18"/>
      <c r="H14" s="18">
        <v>1</v>
      </c>
      <c r="I14" s="18"/>
      <c r="J14" s="18">
        <f t="shared" si="0"/>
        <v>42</v>
      </c>
      <c r="K14" s="18">
        <f t="shared" si="1"/>
        <v>58</v>
      </c>
      <c r="L14" s="152" t="s">
        <v>24</v>
      </c>
      <c r="M14" s="153"/>
      <c r="P14" s="11"/>
      <c r="Q14" s="11"/>
      <c r="R14" s="11"/>
      <c r="S14" s="11"/>
      <c r="T14" s="11"/>
    </row>
    <row r="15" spans="1:20" ht="15" customHeight="1" thickBot="1" x14ac:dyDescent="0.3">
      <c r="A15" s="42">
        <v>7</v>
      </c>
      <c r="B15" s="18" t="s">
        <v>218</v>
      </c>
      <c r="C15" s="61" t="s">
        <v>219</v>
      </c>
      <c r="D15" s="19" t="s">
        <v>25</v>
      </c>
      <c r="E15" s="19">
        <v>2</v>
      </c>
      <c r="F15" s="21"/>
      <c r="G15" s="18"/>
      <c r="H15" s="18"/>
      <c r="I15" s="18">
        <v>1</v>
      </c>
      <c r="J15" s="18">
        <f t="shared" si="0"/>
        <v>14</v>
      </c>
      <c r="K15" s="18">
        <f t="shared" si="1"/>
        <v>36</v>
      </c>
      <c r="L15" s="145" t="s">
        <v>24</v>
      </c>
      <c r="M15" s="146"/>
      <c r="P15" s="11"/>
      <c r="Q15" s="11"/>
      <c r="R15" s="11"/>
      <c r="S15" s="11"/>
      <c r="T15" s="11"/>
    </row>
    <row r="16" spans="1:20" ht="14.45" customHeight="1" thickBot="1" x14ac:dyDescent="0.3">
      <c r="A16" s="147" t="s">
        <v>26</v>
      </c>
      <c r="B16" s="148"/>
      <c r="C16" s="148"/>
      <c r="D16" s="148"/>
      <c r="E16" s="199"/>
      <c r="F16" s="199"/>
      <c r="G16" s="199"/>
      <c r="H16" s="199"/>
      <c r="I16" s="199"/>
      <c r="J16" s="199"/>
      <c r="K16" s="199"/>
      <c r="L16" s="199"/>
      <c r="M16" s="200"/>
      <c r="P16" s="11"/>
      <c r="Q16" s="11"/>
      <c r="R16" s="11"/>
      <c r="S16" s="11"/>
      <c r="T16" s="11"/>
    </row>
    <row r="17" spans="1:20" ht="15" customHeight="1" x14ac:dyDescent="0.25">
      <c r="A17" s="44">
        <v>8</v>
      </c>
      <c r="B17" s="17" t="s">
        <v>220</v>
      </c>
      <c r="C17" s="121" t="s">
        <v>221</v>
      </c>
      <c r="D17" s="158" t="s">
        <v>16</v>
      </c>
      <c r="E17" s="158">
        <v>4</v>
      </c>
      <c r="F17" s="225">
        <v>2</v>
      </c>
      <c r="G17" s="225"/>
      <c r="H17" s="225">
        <v>1</v>
      </c>
      <c r="I17" s="225"/>
      <c r="J17" s="142">
        <f t="shared" ref="J17" si="2">SUM(F17:I17)*14</f>
        <v>42</v>
      </c>
      <c r="K17" s="142">
        <f t="shared" ref="K17" si="3">E17*25-J17</f>
        <v>58</v>
      </c>
      <c r="L17" s="142" t="s">
        <v>24</v>
      </c>
      <c r="M17" s="143"/>
      <c r="P17" s="11"/>
      <c r="Q17" s="11"/>
      <c r="R17" s="11"/>
      <c r="S17" s="11"/>
      <c r="T17" s="11"/>
    </row>
    <row r="18" spans="1:20" ht="15" customHeight="1" thickBot="1" x14ac:dyDescent="0.3">
      <c r="A18" s="115">
        <v>9</v>
      </c>
      <c r="B18" s="102" t="s">
        <v>222</v>
      </c>
      <c r="C18" s="103" t="s">
        <v>223</v>
      </c>
      <c r="D18" s="159"/>
      <c r="E18" s="159"/>
      <c r="F18" s="226"/>
      <c r="G18" s="226"/>
      <c r="H18" s="226"/>
      <c r="I18" s="226"/>
      <c r="J18" s="150"/>
      <c r="K18" s="150"/>
      <c r="L18" s="150"/>
      <c r="M18" s="151"/>
      <c r="P18" s="11"/>
      <c r="Q18" s="11"/>
      <c r="R18" s="11"/>
      <c r="S18" s="11"/>
      <c r="T18" s="11"/>
    </row>
    <row r="19" spans="1:20" x14ac:dyDescent="0.25">
      <c r="A19" s="186" t="s">
        <v>27</v>
      </c>
      <c r="B19" s="187"/>
      <c r="C19" s="187"/>
      <c r="D19" s="12" t="s">
        <v>28</v>
      </c>
      <c r="E19" s="168">
        <f t="shared" ref="E19:K19" si="4">SUM(E9:E18)</f>
        <v>30</v>
      </c>
      <c r="F19" s="108">
        <f t="shared" si="4"/>
        <v>14</v>
      </c>
      <c r="G19" s="109">
        <f t="shared" si="4"/>
        <v>0</v>
      </c>
      <c r="H19" s="109">
        <f t="shared" si="4"/>
        <v>11</v>
      </c>
      <c r="I19" s="109">
        <f t="shared" si="4"/>
        <v>1</v>
      </c>
      <c r="J19" s="170">
        <f t="shared" si="4"/>
        <v>364</v>
      </c>
      <c r="K19" s="170">
        <f t="shared" si="4"/>
        <v>386</v>
      </c>
      <c r="L19" s="109" t="s">
        <v>29</v>
      </c>
      <c r="M19" s="114" t="s">
        <v>30</v>
      </c>
      <c r="P19" s="11"/>
      <c r="Q19" s="11"/>
      <c r="R19" s="11"/>
      <c r="S19" s="11"/>
      <c r="T19" s="11"/>
    </row>
    <row r="20" spans="1:20" ht="15.75" thickBot="1" x14ac:dyDescent="0.3">
      <c r="A20" s="188"/>
      <c r="B20" s="189"/>
      <c r="C20" s="189"/>
      <c r="D20" s="13" t="s">
        <v>31</v>
      </c>
      <c r="E20" s="169"/>
      <c r="F20" s="97">
        <f>COUNT(F9:F18)</f>
        <v>7</v>
      </c>
      <c r="G20" s="14">
        <f>COUNT(G9:G18)</f>
        <v>0</v>
      </c>
      <c r="H20" s="14">
        <f>COUNT(H9:H18)</f>
        <v>7</v>
      </c>
      <c r="I20" s="14">
        <f>COUNT(I9:I18)</f>
        <v>1</v>
      </c>
      <c r="J20" s="171"/>
      <c r="K20" s="171"/>
      <c r="L20" s="15">
        <f>COUNTIF(L1:L19,"=E")</f>
        <v>5</v>
      </c>
      <c r="M20" s="16">
        <f>COUNTIF(L1:L19,"=V")</f>
        <v>3</v>
      </c>
      <c r="P20" s="11"/>
      <c r="Q20" s="11"/>
      <c r="R20" s="11"/>
      <c r="S20" s="11"/>
      <c r="T20" s="11"/>
    </row>
    <row r="21" spans="1:20" ht="15" customHeight="1" thickBot="1" x14ac:dyDescent="0.3">
      <c r="A21" s="165" t="s">
        <v>32</v>
      </c>
      <c r="B21" s="166"/>
      <c r="C21" s="166"/>
      <c r="D21" s="214"/>
      <c r="E21" s="214"/>
      <c r="F21" s="214"/>
      <c r="G21" s="214"/>
      <c r="H21" s="214"/>
      <c r="I21" s="214"/>
      <c r="J21" s="214"/>
      <c r="K21" s="214"/>
      <c r="L21" s="214"/>
      <c r="M21" s="215"/>
      <c r="P21" s="11"/>
      <c r="Q21" s="10"/>
      <c r="R21" s="11"/>
      <c r="S21" s="11"/>
      <c r="T21" s="11"/>
    </row>
    <row r="22" spans="1:20" ht="15" customHeight="1" x14ac:dyDescent="0.25">
      <c r="A22" s="88">
        <v>10</v>
      </c>
      <c r="B22" s="58" t="s">
        <v>171</v>
      </c>
      <c r="C22" s="89" t="s">
        <v>60</v>
      </c>
      <c r="D22" s="82" t="s">
        <v>15</v>
      </c>
      <c r="E22" s="83">
        <v>2</v>
      </c>
      <c r="F22" s="84">
        <v>1</v>
      </c>
      <c r="G22" s="58">
        <v>1</v>
      </c>
      <c r="H22" s="58"/>
      <c r="I22" s="58"/>
      <c r="J22" s="18">
        <f t="shared" ref="J22:J24" si="5">SUM(F22:I22)*14</f>
        <v>28</v>
      </c>
      <c r="K22" s="18">
        <f t="shared" ref="K22:K24" si="6">E22*25-J22</f>
        <v>22</v>
      </c>
      <c r="L22" s="152" t="s">
        <v>24</v>
      </c>
      <c r="M22" s="153"/>
      <c r="P22" s="11"/>
      <c r="Q22" s="10"/>
      <c r="R22" s="26"/>
      <c r="S22" s="26"/>
      <c r="T22" s="26"/>
    </row>
    <row r="23" spans="1:20" ht="38.25" customHeight="1" x14ac:dyDescent="0.25">
      <c r="A23" s="90">
        <v>11</v>
      </c>
      <c r="B23" s="58" t="s">
        <v>172</v>
      </c>
      <c r="C23" s="89" t="s">
        <v>61</v>
      </c>
      <c r="D23" s="82" t="s">
        <v>15</v>
      </c>
      <c r="E23" s="83">
        <v>3</v>
      </c>
      <c r="F23" s="227" t="s">
        <v>62</v>
      </c>
      <c r="G23" s="228"/>
      <c r="H23" s="228"/>
      <c r="I23" s="229"/>
      <c r="J23" s="18">
        <f t="shared" si="5"/>
        <v>0</v>
      </c>
      <c r="K23" s="18">
        <f t="shared" si="6"/>
        <v>75</v>
      </c>
      <c r="L23" s="152" t="s">
        <v>24</v>
      </c>
      <c r="M23" s="153"/>
      <c r="P23" s="11"/>
      <c r="Q23" s="10"/>
      <c r="R23" s="26"/>
      <c r="S23" s="26"/>
      <c r="T23" s="26"/>
    </row>
    <row r="24" spans="1:20" ht="15.75" customHeight="1" thickBot="1" x14ac:dyDescent="0.3">
      <c r="A24" s="43">
        <v>12</v>
      </c>
      <c r="B24" s="15" t="s">
        <v>173</v>
      </c>
      <c r="C24" s="62" t="s">
        <v>63</v>
      </c>
      <c r="D24" s="69" t="s">
        <v>15</v>
      </c>
      <c r="E24" s="20">
        <v>3</v>
      </c>
      <c r="F24" s="22"/>
      <c r="G24" s="15"/>
      <c r="H24" s="15"/>
      <c r="I24" s="15">
        <v>4</v>
      </c>
      <c r="J24" s="15">
        <f t="shared" si="5"/>
        <v>56</v>
      </c>
      <c r="K24" s="15">
        <f t="shared" si="6"/>
        <v>19</v>
      </c>
      <c r="L24" s="160" t="s">
        <v>24</v>
      </c>
      <c r="M24" s="161"/>
      <c r="P24" s="11"/>
      <c r="Q24" s="10"/>
      <c r="R24" s="11"/>
      <c r="S24" s="11"/>
      <c r="T24" s="11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7"/>
      <c r="Q25" s="10"/>
      <c r="R25" s="26"/>
      <c r="S25" s="26"/>
      <c r="T25" s="26"/>
    </row>
    <row r="26" spans="1:20" ht="15.75" customHeight="1" x14ac:dyDescent="0.25">
      <c r="B26" s="172" t="s">
        <v>35</v>
      </c>
      <c r="C26" s="39" t="str">
        <f>Sem_I!C26</f>
        <v>Discipline Obligatorii:</v>
      </c>
      <c r="D26" s="175">
        <f>SUM(F9:I15)</f>
        <v>23</v>
      </c>
      <c r="E26" s="170"/>
      <c r="F26" s="170"/>
      <c r="G26" s="170"/>
      <c r="H26" s="170"/>
      <c r="I26" s="170"/>
      <c r="J26" s="170"/>
      <c r="K26" s="170"/>
      <c r="L26" s="170"/>
      <c r="M26" s="176"/>
      <c r="P26" s="27"/>
      <c r="Q26" s="10"/>
      <c r="R26" s="26"/>
      <c r="S26" s="26"/>
      <c r="T26" s="26"/>
    </row>
    <row r="27" spans="1:20" ht="15.75" customHeight="1" x14ac:dyDescent="0.25">
      <c r="B27" s="173"/>
      <c r="C27" s="40" t="str">
        <f>Sem_I!C27</f>
        <v>Discipline Opționale:</v>
      </c>
      <c r="D27" s="177">
        <f>SUM(F17:I18)</f>
        <v>3</v>
      </c>
      <c r="E27" s="178"/>
      <c r="F27" s="178"/>
      <c r="G27" s="178"/>
      <c r="H27" s="178"/>
      <c r="I27" s="178"/>
      <c r="J27" s="178"/>
      <c r="K27" s="178"/>
      <c r="L27" s="178"/>
      <c r="M27" s="179"/>
      <c r="P27" s="27"/>
      <c r="Q27" s="10"/>
      <c r="R27" s="26"/>
      <c r="S27" s="26"/>
      <c r="T27" s="26"/>
    </row>
    <row r="28" spans="1:20" ht="15.75" customHeight="1" thickBot="1" x14ac:dyDescent="0.3">
      <c r="B28" s="174"/>
      <c r="C28" s="41" t="str">
        <f>Sem_I!C28</f>
        <v>Discipline Facultative:</v>
      </c>
      <c r="D28" s="180">
        <f>SUM(F22:I24)</f>
        <v>6</v>
      </c>
      <c r="E28" s="171"/>
      <c r="F28" s="171"/>
      <c r="G28" s="171"/>
      <c r="H28" s="171"/>
      <c r="I28" s="171"/>
      <c r="J28" s="171"/>
      <c r="K28" s="171"/>
      <c r="L28" s="171"/>
      <c r="M28" s="181"/>
      <c r="P28" s="27"/>
      <c r="Q28" s="10"/>
      <c r="R28" s="26"/>
      <c r="S28" s="26"/>
      <c r="T28" s="26"/>
    </row>
    <row r="29" spans="1:20" s="31" customFormat="1" ht="15.75" customHeight="1" x14ac:dyDescent="0.2">
      <c r="A29" s="2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P29" s="35"/>
      <c r="Q29" s="36"/>
      <c r="R29" s="37"/>
      <c r="S29" s="37"/>
      <c r="T29" s="37"/>
    </row>
    <row r="30" spans="1:20" ht="18" customHeight="1" x14ac:dyDescent="0.25">
      <c r="B30" s="3" t="s">
        <v>39</v>
      </c>
      <c r="C30" s="8"/>
      <c r="D30" s="1"/>
      <c r="E30" s="130" t="s">
        <v>40</v>
      </c>
      <c r="F30" s="130"/>
      <c r="G30" s="3"/>
      <c r="H30" s="1"/>
      <c r="I30" s="1"/>
      <c r="J30" s="162" t="s">
        <v>41</v>
      </c>
      <c r="K30" s="162"/>
      <c r="L30" s="162"/>
      <c r="M30" s="162"/>
      <c r="P30" s="11"/>
      <c r="Q30" s="10"/>
      <c r="R30" s="144"/>
      <c r="S30" s="144"/>
      <c r="T30" s="144"/>
    </row>
    <row r="31" spans="1:20" ht="15" customHeight="1" x14ac:dyDescent="0.25">
      <c r="B31" s="129" t="str">
        <f>Sem_I!B31</f>
        <v>Mihnea-Cosmin COSTOIU</v>
      </c>
      <c r="C31" s="129"/>
      <c r="D31" s="163" t="str">
        <f>Sem_I!D31</f>
        <v>Radu ȘTEFĂNOIU</v>
      </c>
      <c r="E31" s="163"/>
      <c r="F31" s="163"/>
      <c r="G31" s="163"/>
      <c r="H31" s="163"/>
      <c r="I31" s="163"/>
      <c r="J31" s="164" t="str">
        <f>Sem_I!J31</f>
        <v>Vasile Dănuț COJOCARU</v>
      </c>
      <c r="K31" s="164"/>
      <c r="L31" s="164"/>
      <c r="M31" s="164"/>
      <c r="P31" s="11"/>
      <c r="Q31" s="10"/>
      <c r="R31" s="11"/>
      <c r="S31" s="11"/>
      <c r="T31" s="1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formatCells="0" formatRows="0" insertRows="0" insertHyperlinks="0" deleteRows="0" sort="0" autoFilter="0" pivotTables="0"/>
  <protectedRanges>
    <protectedRange sqref="K1:L2 A22:B24 A17:XFD18 A9:XFD15" name="Editabil"/>
  </protectedRanges>
  <mergeCells count="54">
    <mergeCell ref="A8:M8"/>
    <mergeCell ref="B2:C2"/>
    <mergeCell ref="C3:G3"/>
    <mergeCell ref="K3:L3"/>
    <mergeCell ref="C4:G4"/>
    <mergeCell ref="K4:L4"/>
    <mergeCell ref="A6:A7"/>
    <mergeCell ref="B6:B7"/>
    <mergeCell ref="C6:C7"/>
    <mergeCell ref="L9:M9"/>
    <mergeCell ref="L11:M11"/>
    <mergeCell ref="L12:M12"/>
    <mergeCell ref="L13:M13"/>
    <mergeCell ref="L15:M15"/>
    <mergeCell ref="L10:M10"/>
    <mergeCell ref="L14:M14"/>
    <mergeCell ref="K1:L1"/>
    <mergeCell ref="D6:D7"/>
    <mergeCell ref="E6:E7"/>
    <mergeCell ref="D2:H2"/>
    <mergeCell ref="F6:I6"/>
    <mergeCell ref="J6:K6"/>
    <mergeCell ref="L6:M7"/>
    <mergeCell ref="K17:K18"/>
    <mergeCell ref="L23:M23"/>
    <mergeCell ref="F23:I23"/>
    <mergeCell ref="L22:M22"/>
    <mergeCell ref="A21:M21"/>
    <mergeCell ref="A19:C20"/>
    <mergeCell ref="E19:E20"/>
    <mergeCell ref="J19:J20"/>
    <mergeCell ref="K19:K20"/>
    <mergeCell ref="L17:M18"/>
    <mergeCell ref="F17:F18"/>
    <mergeCell ref="G17:G18"/>
    <mergeCell ref="H17:H18"/>
    <mergeCell ref="I17:I18"/>
    <mergeCell ref="J17:J18"/>
    <mergeCell ref="C1:I1"/>
    <mergeCell ref="K2:M2"/>
    <mergeCell ref="R30:T30"/>
    <mergeCell ref="B31:C31"/>
    <mergeCell ref="D31:I31"/>
    <mergeCell ref="J31:M31"/>
    <mergeCell ref="B26:B28"/>
    <mergeCell ref="D26:M26"/>
    <mergeCell ref="D27:M27"/>
    <mergeCell ref="D28:M28"/>
    <mergeCell ref="E30:F30"/>
    <mergeCell ref="J30:M30"/>
    <mergeCell ref="L24:M24"/>
    <mergeCell ref="A16:M16"/>
    <mergeCell ref="E17:E18"/>
    <mergeCell ref="D17:D18"/>
  </mergeCells>
  <conditionalFormatting sqref="C1 D2:D16 D19:D31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7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9:D31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5" fitToWidth="0" orientation="landscape" r:id="rId1"/>
  <ignoredErrors>
    <ignoredError sqref="J11:J13 J2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8"/>
  <sheetViews>
    <sheetView topLeftCell="A4" zoomScaleNormal="100" zoomScaleSheetLayoutView="115" workbookViewId="0">
      <selection activeCell="C17" sqref="C17"/>
    </sheetView>
  </sheetViews>
  <sheetFormatPr defaultRowHeight="15" x14ac:dyDescent="0.25"/>
  <cols>
    <col min="1" max="1" width="4.7109375" style="25" customWidth="1"/>
    <col min="2" max="2" width="16.28515625" customWidth="1"/>
    <col min="3" max="3" width="75.5703125" customWidth="1"/>
    <col min="4" max="4" width="10.42578125" customWidth="1"/>
    <col min="5" max="5" width="6" customWidth="1"/>
    <col min="6" max="9" width="4.5703125" customWidth="1"/>
    <col min="10" max="10" width="10" customWidth="1"/>
    <col min="11" max="11" width="6.42578125" customWidth="1"/>
    <col min="12" max="13" width="4.7109375" style="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6"/>
      <c r="Q1" s="96"/>
      <c r="R1" s="96"/>
      <c r="S1" s="96"/>
      <c r="T1" s="96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29" t="str">
        <f>Sem_V!K2</f>
        <v>2024 - 2025</v>
      </c>
      <c r="L2" s="129"/>
      <c r="P2" s="11"/>
      <c r="Q2" s="11"/>
      <c r="R2" s="11"/>
      <c r="S2" s="11"/>
      <c r="T2" s="11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tr">
        <f>Sem_V!K3</f>
        <v>III</v>
      </c>
      <c r="L3" s="129"/>
      <c r="P3" s="11"/>
      <c r="Q3" s="11"/>
      <c r="R3" s="11"/>
      <c r="S3" s="11"/>
      <c r="T3" s="11"/>
    </row>
    <row r="4" spans="1:20" ht="3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43</v>
      </c>
      <c r="L4" s="129"/>
      <c r="P4" s="11"/>
      <c r="Q4" s="11"/>
      <c r="R4" s="11"/>
      <c r="S4" s="11"/>
      <c r="T4" s="11"/>
    </row>
    <row r="5" spans="1:20" ht="12" customHeight="1" thickBot="1" x14ac:dyDescent="0.3">
      <c r="B5" s="6"/>
      <c r="C5" s="2"/>
      <c r="D5" s="2"/>
      <c r="E5" s="2"/>
      <c r="F5" s="2"/>
      <c r="G5" s="2"/>
      <c r="J5" s="7"/>
      <c r="K5" s="8"/>
      <c r="L5" s="2"/>
      <c r="P5" s="11"/>
      <c r="Q5" s="11"/>
      <c r="R5" s="11"/>
      <c r="S5" s="11"/>
      <c r="T5" s="11"/>
    </row>
    <row r="6" spans="1:20" s="1" customFormat="1" ht="16.5" customHeight="1" x14ac:dyDescent="0.25">
      <c r="A6" s="239" t="s">
        <v>51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11"/>
      <c r="Q6" s="11"/>
      <c r="R6" s="11"/>
      <c r="S6" s="11"/>
      <c r="T6" s="11"/>
    </row>
    <row r="7" spans="1:20" ht="30.75" thickBot="1" x14ac:dyDescent="0.3">
      <c r="A7" s="240"/>
      <c r="B7" s="135"/>
      <c r="C7" s="135"/>
      <c r="D7" s="135"/>
      <c r="E7" s="137"/>
      <c r="F7" s="9" t="s">
        <v>15</v>
      </c>
      <c r="G7" s="9" t="s">
        <v>16</v>
      </c>
      <c r="H7" s="9" t="s">
        <v>17</v>
      </c>
      <c r="I7" s="9" t="s">
        <v>18</v>
      </c>
      <c r="J7" s="124" t="s">
        <v>19</v>
      </c>
      <c r="K7" s="124" t="s">
        <v>20</v>
      </c>
      <c r="L7" s="135"/>
      <c r="M7" s="141"/>
      <c r="P7" s="11"/>
      <c r="Q7" s="11"/>
      <c r="R7" s="11"/>
      <c r="S7" s="11"/>
      <c r="T7" s="11"/>
    </row>
    <row r="8" spans="1:20" ht="15.75" thickBot="1" x14ac:dyDescent="0.3">
      <c r="A8" s="202" t="s">
        <v>21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4"/>
      <c r="P8" s="11"/>
      <c r="Q8" s="11"/>
      <c r="R8" s="11"/>
      <c r="S8" s="11"/>
      <c r="T8" s="11"/>
    </row>
    <row r="9" spans="1:20" x14ac:dyDescent="0.25">
      <c r="A9" s="45">
        <v>1</v>
      </c>
      <c r="B9" s="17" t="s">
        <v>174</v>
      </c>
      <c r="C9" s="60" t="s">
        <v>179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42" t="s">
        <v>24</v>
      </c>
      <c r="M9" s="143"/>
      <c r="P9" s="11"/>
      <c r="Q9" s="11"/>
      <c r="R9" s="11"/>
      <c r="S9" s="11"/>
      <c r="T9" s="11"/>
    </row>
    <row r="10" spans="1:20" ht="15" customHeight="1" x14ac:dyDescent="0.25">
      <c r="A10" s="46">
        <v>2</v>
      </c>
      <c r="B10" s="18" t="s">
        <v>175</v>
      </c>
      <c r="C10" s="61" t="s">
        <v>180</v>
      </c>
      <c r="D10" s="19" t="s">
        <v>25</v>
      </c>
      <c r="E10" s="19">
        <v>4</v>
      </c>
      <c r="F10" s="21">
        <v>2</v>
      </c>
      <c r="G10" s="18"/>
      <c r="H10" s="18">
        <v>2</v>
      </c>
      <c r="I10" s="18"/>
      <c r="J10" s="18">
        <f>SUM(F10:I10)*14</f>
        <v>56</v>
      </c>
      <c r="K10" s="18">
        <f>E10*25-J10</f>
        <v>44</v>
      </c>
      <c r="L10" s="152" t="s">
        <v>24</v>
      </c>
      <c r="M10" s="153"/>
      <c r="P10" s="11"/>
      <c r="Q10" s="11"/>
      <c r="R10" s="11"/>
      <c r="S10" s="11"/>
      <c r="T10" s="11"/>
    </row>
    <row r="11" spans="1:20" ht="15" customHeight="1" x14ac:dyDescent="0.25">
      <c r="A11" s="46">
        <v>3</v>
      </c>
      <c r="B11" s="18" t="s">
        <v>176</v>
      </c>
      <c r="C11" s="61" t="s">
        <v>181</v>
      </c>
      <c r="D11" s="19" t="s">
        <v>25</v>
      </c>
      <c r="E11" s="19">
        <v>3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19</v>
      </c>
      <c r="L11" s="145" t="s">
        <v>24</v>
      </c>
      <c r="M11" s="146"/>
      <c r="P11" s="11"/>
      <c r="Q11" s="11"/>
      <c r="R11" s="11"/>
      <c r="S11" s="11"/>
      <c r="T11" s="11"/>
    </row>
    <row r="12" spans="1:20" x14ac:dyDescent="0.25">
      <c r="A12" s="46">
        <v>4</v>
      </c>
      <c r="B12" s="18" t="s">
        <v>177</v>
      </c>
      <c r="C12" s="61" t="s">
        <v>224</v>
      </c>
      <c r="D12" s="19" t="s">
        <v>16</v>
      </c>
      <c r="E12" s="19">
        <v>2</v>
      </c>
      <c r="F12" s="21">
        <v>1</v>
      </c>
      <c r="G12" s="18"/>
      <c r="H12" s="18">
        <v>1</v>
      </c>
      <c r="I12" s="18"/>
      <c r="J12" s="18">
        <f t="shared" ref="J12" si="0">SUM(F12:I12)*14</f>
        <v>28</v>
      </c>
      <c r="K12" s="18">
        <f t="shared" ref="K12" si="1">E12*25-J12</f>
        <v>22</v>
      </c>
      <c r="L12" s="152" t="s">
        <v>24</v>
      </c>
      <c r="M12" s="153"/>
      <c r="P12" s="11"/>
      <c r="Q12" s="11"/>
      <c r="R12" s="11"/>
      <c r="S12" s="11"/>
      <c r="T12" s="11"/>
    </row>
    <row r="13" spans="1:20" ht="15.75" thickBot="1" x14ac:dyDescent="0.3">
      <c r="A13" s="46">
        <v>5</v>
      </c>
      <c r="B13" s="15" t="s">
        <v>178</v>
      </c>
      <c r="C13" s="62" t="s">
        <v>52</v>
      </c>
      <c r="D13" s="20" t="s">
        <v>53</v>
      </c>
      <c r="E13" s="20">
        <v>8</v>
      </c>
      <c r="F13" s="236" t="s">
        <v>273</v>
      </c>
      <c r="G13" s="160"/>
      <c r="H13" s="160"/>
      <c r="I13" s="160"/>
      <c r="J13" s="15"/>
      <c r="K13" s="15"/>
      <c r="L13" s="160" t="s">
        <v>24</v>
      </c>
      <c r="M13" s="161"/>
      <c r="P13" s="11"/>
      <c r="Q13" s="11"/>
      <c r="R13" s="11"/>
      <c r="S13" s="11"/>
      <c r="T13" s="11"/>
    </row>
    <row r="14" spans="1:20" ht="14.45" customHeight="1" thickBot="1" x14ac:dyDescent="0.3">
      <c r="A14" s="147" t="s">
        <v>26</v>
      </c>
      <c r="B14" s="148"/>
      <c r="C14" s="148"/>
      <c r="D14" s="148"/>
      <c r="E14" s="199"/>
      <c r="F14" s="199"/>
      <c r="G14" s="199"/>
      <c r="H14" s="199"/>
      <c r="I14" s="199"/>
      <c r="J14" s="199"/>
      <c r="K14" s="199"/>
      <c r="L14" s="199"/>
      <c r="M14" s="200"/>
      <c r="P14" s="11"/>
      <c r="Q14" s="11"/>
      <c r="R14" s="11"/>
      <c r="S14" s="11"/>
      <c r="T14" s="11"/>
    </row>
    <row r="15" spans="1:20" x14ac:dyDescent="0.25">
      <c r="A15" s="45">
        <v>6</v>
      </c>
      <c r="B15" s="17" t="s">
        <v>182</v>
      </c>
      <c r="C15" s="121" t="s">
        <v>183</v>
      </c>
      <c r="D15" s="154" t="s">
        <v>25</v>
      </c>
      <c r="E15" s="237">
        <v>3</v>
      </c>
      <c r="F15" s="232">
        <v>2</v>
      </c>
      <c r="G15" s="142"/>
      <c r="H15" s="142">
        <v>2</v>
      </c>
      <c r="I15" s="142"/>
      <c r="J15" s="142">
        <f t="shared" ref="J15:J21" si="2">SUM(F15:I15)*14</f>
        <v>56</v>
      </c>
      <c r="K15" s="142">
        <f t="shared" ref="K15:K21" si="3">E15*25-J15</f>
        <v>19</v>
      </c>
      <c r="L15" s="142" t="s">
        <v>24</v>
      </c>
      <c r="M15" s="143"/>
      <c r="N15" s="87"/>
      <c r="P15" s="11"/>
      <c r="Q15" s="11"/>
      <c r="R15" s="11"/>
      <c r="S15" s="11"/>
      <c r="T15" s="11"/>
    </row>
    <row r="16" spans="1:20" x14ac:dyDescent="0.25">
      <c r="A16" s="46">
        <v>7</v>
      </c>
      <c r="B16" s="18" t="s">
        <v>184</v>
      </c>
      <c r="C16" s="104" t="s">
        <v>225</v>
      </c>
      <c r="D16" s="155"/>
      <c r="E16" s="155"/>
      <c r="F16" s="217"/>
      <c r="G16" s="159"/>
      <c r="H16" s="159"/>
      <c r="I16" s="159"/>
      <c r="J16" s="159"/>
      <c r="K16" s="159"/>
      <c r="L16" s="159"/>
      <c r="M16" s="231"/>
      <c r="N16" s="87"/>
      <c r="P16" s="11"/>
      <c r="Q16" s="11"/>
      <c r="R16" s="11"/>
      <c r="S16" s="11"/>
      <c r="T16" s="11"/>
    </row>
    <row r="17" spans="1:20" x14ac:dyDescent="0.25">
      <c r="A17" s="90">
        <v>8</v>
      </c>
      <c r="B17" s="58" t="s">
        <v>186</v>
      </c>
      <c r="C17" s="113" t="s">
        <v>226</v>
      </c>
      <c r="D17" s="155"/>
      <c r="E17" s="238"/>
      <c r="F17" s="233"/>
      <c r="G17" s="150"/>
      <c r="H17" s="150"/>
      <c r="I17" s="150"/>
      <c r="J17" s="150"/>
      <c r="K17" s="150"/>
      <c r="L17" s="150"/>
      <c r="M17" s="151"/>
      <c r="P17" s="11"/>
      <c r="Q17" s="11"/>
      <c r="R17" s="11"/>
      <c r="S17" s="11"/>
      <c r="T17" s="11"/>
    </row>
    <row r="18" spans="1:20" x14ac:dyDescent="0.25">
      <c r="A18" s="46">
        <v>9</v>
      </c>
      <c r="B18" s="18" t="s">
        <v>187</v>
      </c>
      <c r="C18" s="122" t="s">
        <v>227</v>
      </c>
      <c r="D18" s="238" t="s">
        <v>25</v>
      </c>
      <c r="E18" s="245">
        <v>3</v>
      </c>
      <c r="F18" s="247">
        <v>2</v>
      </c>
      <c r="G18" s="145"/>
      <c r="H18" s="145">
        <v>2</v>
      </c>
      <c r="I18" s="145"/>
      <c r="J18" s="145">
        <f t="shared" si="2"/>
        <v>56</v>
      </c>
      <c r="K18" s="145">
        <f t="shared" si="3"/>
        <v>19</v>
      </c>
      <c r="L18" s="145" t="s">
        <v>24</v>
      </c>
      <c r="M18" s="146"/>
      <c r="P18" s="11"/>
      <c r="Q18" s="11"/>
      <c r="R18" s="11"/>
      <c r="S18" s="11"/>
      <c r="T18" s="11"/>
    </row>
    <row r="19" spans="1:20" x14ac:dyDescent="0.25">
      <c r="A19" s="46">
        <v>10</v>
      </c>
      <c r="B19" s="18" t="s">
        <v>189</v>
      </c>
      <c r="C19" s="104" t="s">
        <v>188</v>
      </c>
      <c r="D19" s="155"/>
      <c r="E19" s="155"/>
      <c r="F19" s="217"/>
      <c r="G19" s="159"/>
      <c r="H19" s="159"/>
      <c r="I19" s="159"/>
      <c r="J19" s="159"/>
      <c r="K19" s="159"/>
      <c r="L19" s="159"/>
      <c r="M19" s="231"/>
      <c r="P19" s="11"/>
      <c r="Q19" s="11"/>
      <c r="R19" s="11"/>
      <c r="S19" s="11"/>
      <c r="T19" s="11"/>
    </row>
    <row r="20" spans="1:20" x14ac:dyDescent="0.25">
      <c r="A20" s="46">
        <v>11</v>
      </c>
      <c r="B20" s="18" t="s">
        <v>191</v>
      </c>
      <c r="C20" s="104" t="s">
        <v>192</v>
      </c>
      <c r="D20" s="246"/>
      <c r="E20" s="245"/>
      <c r="F20" s="247"/>
      <c r="G20" s="145"/>
      <c r="H20" s="145"/>
      <c r="I20" s="145"/>
      <c r="J20" s="145"/>
      <c r="K20" s="145"/>
      <c r="L20" s="145"/>
      <c r="M20" s="146"/>
      <c r="P20" s="11"/>
      <c r="Q20" s="11"/>
      <c r="R20" s="11"/>
      <c r="S20" s="11"/>
      <c r="T20" s="11"/>
    </row>
    <row r="21" spans="1:20" x14ac:dyDescent="0.25">
      <c r="A21" s="51">
        <v>12</v>
      </c>
      <c r="B21" s="52" t="s">
        <v>228</v>
      </c>
      <c r="C21" s="123" t="s">
        <v>190</v>
      </c>
      <c r="D21" s="155" t="s">
        <v>25</v>
      </c>
      <c r="E21" s="246">
        <v>3</v>
      </c>
      <c r="F21" s="249">
        <v>2</v>
      </c>
      <c r="G21" s="190"/>
      <c r="H21" s="190">
        <v>2</v>
      </c>
      <c r="I21" s="190"/>
      <c r="J21" s="190">
        <f t="shared" si="2"/>
        <v>56</v>
      </c>
      <c r="K21" s="190">
        <f t="shared" si="3"/>
        <v>19</v>
      </c>
      <c r="L21" s="190" t="s">
        <v>24</v>
      </c>
      <c r="M21" s="191"/>
      <c r="P21" s="11"/>
      <c r="Q21" s="11"/>
      <c r="R21" s="11"/>
      <c r="S21" s="11"/>
      <c r="T21" s="11"/>
    </row>
    <row r="22" spans="1:20" x14ac:dyDescent="0.25">
      <c r="A22" s="46">
        <v>13</v>
      </c>
      <c r="B22" s="102" t="s">
        <v>229</v>
      </c>
      <c r="C22" s="103" t="s">
        <v>230</v>
      </c>
      <c r="D22" s="155"/>
      <c r="E22" s="155"/>
      <c r="F22" s="217"/>
      <c r="G22" s="159"/>
      <c r="H22" s="159"/>
      <c r="I22" s="159"/>
      <c r="J22" s="159"/>
      <c r="K22" s="159"/>
      <c r="L22" s="159"/>
      <c r="M22" s="231"/>
      <c r="P22" s="11"/>
      <c r="Q22" s="11"/>
      <c r="R22" s="11"/>
      <c r="S22" s="11"/>
      <c r="T22" s="11"/>
    </row>
    <row r="23" spans="1:20" ht="15.75" thickBot="1" x14ac:dyDescent="0.3">
      <c r="A23" s="47">
        <v>14</v>
      </c>
      <c r="B23" s="15" t="s">
        <v>231</v>
      </c>
      <c r="C23" s="62" t="s">
        <v>185</v>
      </c>
      <c r="D23" s="201"/>
      <c r="E23" s="248"/>
      <c r="F23" s="236"/>
      <c r="G23" s="160"/>
      <c r="H23" s="160"/>
      <c r="I23" s="160"/>
      <c r="J23" s="160"/>
      <c r="K23" s="160"/>
      <c r="L23" s="160"/>
      <c r="M23" s="161"/>
      <c r="P23" s="11"/>
      <c r="Q23" s="11"/>
      <c r="R23" s="11"/>
      <c r="S23" s="11"/>
      <c r="T23" s="11"/>
    </row>
    <row r="24" spans="1:20" ht="15" customHeight="1" x14ac:dyDescent="0.25">
      <c r="A24" s="234" t="s">
        <v>27</v>
      </c>
      <c r="B24" s="170"/>
      <c r="C24" s="176"/>
      <c r="D24" s="106" t="s">
        <v>28</v>
      </c>
      <c r="E24" s="168">
        <f t="shared" ref="E24:K24" si="4">SUM(E9:E23)</f>
        <v>30</v>
      </c>
      <c r="F24" s="55">
        <f t="shared" si="4"/>
        <v>13</v>
      </c>
      <c r="G24" s="53">
        <f t="shared" si="4"/>
        <v>0</v>
      </c>
      <c r="H24" s="53">
        <f t="shared" si="4"/>
        <v>13</v>
      </c>
      <c r="I24" s="53">
        <f t="shared" si="4"/>
        <v>0</v>
      </c>
      <c r="J24" s="194">
        <f t="shared" si="4"/>
        <v>364</v>
      </c>
      <c r="K24" s="194">
        <f t="shared" si="4"/>
        <v>186</v>
      </c>
      <c r="L24" s="77" t="s">
        <v>29</v>
      </c>
      <c r="M24" s="78" t="s">
        <v>30</v>
      </c>
      <c r="P24" s="11"/>
      <c r="Q24" s="11"/>
      <c r="R24" s="11"/>
      <c r="S24" s="11"/>
      <c r="T24" s="11"/>
    </row>
    <row r="25" spans="1:20" ht="15" customHeight="1" thickBot="1" x14ac:dyDescent="0.3">
      <c r="A25" s="235"/>
      <c r="B25" s="171"/>
      <c r="C25" s="181"/>
      <c r="D25" s="107" t="s">
        <v>31</v>
      </c>
      <c r="E25" s="169"/>
      <c r="F25" s="97">
        <f>COUNT(F9:F23)</f>
        <v>7</v>
      </c>
      <c r="G25" s="14">
        <f>COUNT(G9:G23)</f>
        <v>0</v>
      </c>
      <c r="H25" s="14">
        <f>COUNT(H9:H23)</f>
        <v>7</v>
      </c>
      <c r="I25" s="14">
        <f>COUNT(I9:I23)</f>
        <v>0</v>
      </c>
      <c r="J25" s="171"/>
      <c r="K25" s="171"/>
      <c r="L25" s="15">
        <f>COUNTIF(L1:L24,"=E")</f>
        <v>0</v>
      </c>
      <c r="M25" s="16">
        <f>COUNTIF(L1:L24,"=V")</f>
        <v>8</v>
      </c>
      <c r="P25" s="11"/>
      <c r="Q25" s="11"/>
      <c r="R25" s="11"/>
      <c r="S25" s="11"/>
      <c r="T25" s="11"/>
    </row>
    <row r="26" spans="1:20" ht="15" customHeight="1" thickBot="1" x14ac:dyDescent="0.3">
      <c r="A26" s="241" t="s">
        <v>32</v>
      </c>
      <c r="B26" s="242"/>
      <c r="C26" s="242"/>
      <c r="D26" s="242"/>
      <c r="E26" s="243"/>
      <c r="F26" s="243"/>
      <c r="G26" s="243"/>
      <c r="H26" s="243"/>
      <c r="I26" s="243"/>
      <c r="J26" s="243"/>
      <c r="K26" s="243"/>
      <c r="L26" s="243"/>
      <c r="M26" s="244"/>
      <c r="P26" s="11"/>
      <c r="Q26" s="10"/>
      <c r="R26" s="11"/>
      <c r="S26" s="11"/>
      <c r="T26" s="11"/>
    </row>
    <row r="27" spans="1:20" ht="15" customHeight="1" x14ac:dyDescent="0.25">
      <c r="A27" s="90">
        <v>15</v>
      </c>
      <c r="B27" s="58" t="s">
        <v>193</v>
      </c>
      <c r="C27" s="89" t="s">
        <v>54</v>
      </c>
      <c r="D27" s="83" t="s">
        <v>15</v>
      </c>
      <c r="E27" s="82">
        <v>3</v>
      </c>
      <c r="F27" s="85">
        <v>1</v>
      </c>
      <c r="G27" s="58">
        <v>1</v>
      </c>
      <c r="H27" s="58"/>
      <c r="I27" s="58"/>
      <c r="J27" s="18">
        <f t="shared" ref="J27:J30" si="5">SUM(F27:I27)*14</f>
        <v>28</v>
      </c>
      <c r="K27" s="18">
        <f t="shared" ref="K27:K30" si="6">E27*25-J27</f>
        <v>47</v>
      </c>
      <c r="L27" s="152" t="s">
        <v>23</v>
      </c>
      <c r="M27" s="153"/>
      <c r="P27" s="11"/>
      <c r="Q27" s="10"/>
      <c r="R27" s="26"/>
      <c r="S27" s="26"/>
      <c r="T27" s="26"/>
    </row>
    <row r="28" spans="1:20" x14ac:dyDescent="0.25">
      <c r="A28" s="90">
        <v>16</v>
      </c>
      <c r="B28" s="58" t="s">
        <v>194</v>
      </c>
      <c r="C28" s="89" t="s">
        <v>55</v>
      </c>
      <c r="D28" s="83" t="s">
        <v>15</v>
      </c>
      <c r="E28" s="82">
        <v>2</v>
      </c>
      <c r="F28" s="227" t="s">
        <v>56</v>
      </c>
      <c r="G28" s="228"/>
      <c r="H28" s="228"/>
      <c r="I28" s="229"/>
      <c r="J28" s="18">
        <f t="shared" si="5"/>
        <v>0</v>
      </c>
      <c r="K28" s="18">
        <f t="shared" si="6"/>
        <v>50</v>
      </c>
      <c r="L28" s="152" t="s">
        <v>24</v>
      </c>
      <c r="M28" s="153"/>
      <c r="P28" s="11"/>
      <c r="Q28" s="10"/>
      <c r="R28" s="26"/>
      <c r="S28" s="26"/>
      <c r="T28" s="26"/>
    </row>
    <row r="29" spans="1:20" ht="15" customHeight="1" x14ac:dyDescent="0.25">
      <c r="A29" s="90">
        <v>17</v>
      </c>
      <c r="B29" s="58" t="s">
        <v>195</v>
      </c>
      <c r="C29" s="89" t="s">
        <v>57</v>
      </c>
      <c r="D29" s="83" t="s">
        <v>15</v>
      </c>
      <c r="E29" s="82">
        <v>5</v>
      </c>
      <c r="F29" s="85"/>
      <c r="G29" s="58"/>
      <c r="H29" s="58"/>
      <c r="I29" s="58"/>
      <c r="J29" s="18">
        <f t="shared" si="5"/>
        <v>0</v>
      </c>
      <c r="K29" s="18">
        <f t="shared" si="6"/>
        <v>125</v>
      </c>
      <c r="L29" s="152" t="s">
        <v>23</v>
      </c>
      <c r="M29" s="153"/>
      <c r="P29" s="11"/>
      <c r="Q29" s="10"/>
      <c r="R29" s="26"/>
      <c r="S29" s="26"/>
      <c r="T29" s="26"/>
    </row>
    <row r="30" spans="1:20" ht="15.75" customHeight="1" thickBot="1" x14ac:dyDescent="0.3">
      <c r="A30" s="47">
        <v>18</v>
      </c>
      <c r="B30" s="15" t="s">
        <v>196</v>
      </c>
      <c r="C30" s="62" t="s">
        <v>58</v>
      </c>
      <c r="D30" s="20" t="s">
        <v>15</v>
      </c>
      <c r="E30" s="69">
        <v>3</v>
      </c>
      <c r="F30" s="71"/>
      <c r="G30" s="15"/>
      <c r="H30" s="15"/>
      <c r="I30" s="15">
        <v>4</v>
      </c>
      <c r="J30" s="15">
        <f t="shared" si="5"/>
        <v>56</v>
      </c>
      <c r="K30" s="15">
        <f t="shared" si="6"/>
        <v>19</v>
      </c>
      <c r="L30" s="160" t="s">
        <v>24</v>
      </c>
      <c r="M30" s="161"/>
      <c r="P30" s="11"/>
      <c r="Q30" s="10"/>
      <c r="R30" s="11"/>
      <c r="S30" s="11"/>
      <c r="T30" s="11"/>
    </row>
    <row r="31" spans="1:20" ht="18" customHeight="1" thickBot="1" x14ac:dyDescent="0.3">
      <c r="B31" s="2"/>
      <c r="C31" s="2"/>
      <c r="D31" s="1"/>
      <c r="E31" s="2"/>
      <c r="F31" s="2"/>
      <c r="G31" s="2"/>
      <c r="H31" s="1"/>
      <c r="I31" s="1"/>
      <c r="J31" s="2"/>
      <c r="K31" s="2"/>
      <c r="L31" s="230"/>
      <c r="M31" s="230"/>
      <c r="P31" s="11"/>
      <c r="Q31" s="11"/>
      <c r="R31" s="11"/>
      <c r="S31" s="11"/>
      <c r="T31" s="11"/>
    </row>
    <row r="32" spans="1:20" ht="15" customHeight="1" x14ac:dyDescent="0.25">
      <c r="B32" s="172" t="s">
        <v>35</v>
      </c>
      <c r="C32" s="39" t="str">
        <f>Sem_I!C26</f>
        <v>Discipline Obligatorii:</v>
      </c>
      <c r="D32" s="175">
        <f>SUM(F9:I13)</f>
        <v>14</v>
      </c>
      <c r="E32" s="170"/>
      <c r="F32" s="170"/>
      <c r="G32" s="170"/>
      <c r="H32" s="170"/>
      <c r="I32" s="170"/>
      <c r="J32" s="170"/>
      <c r="K32" s="170"/>
      <c r="L32" s="170"/>
      <c r="M32" s="176"/>
      <c r="P32" s="11"/>
      <c r="Q32" s="11"/>
      <c r="R32" s="11"/>
      <c r="S32" s="11"/>
      <c r="T32" s="11"/>
    </row>
    <row r="33" spans="2:20" ht="15" customHeight="1" x14ac:dyDescent="0.25">
      <c r="B33" s="173"/>
      <c r="C33" s="40" t="str">
        <f>Sem_I!C27</f>
        <v>Discipline Opționale:</v>
      </c>
      <c r="D33" s="177">
        <f>SUM(F15:I23)</f>
        <v>12</v>
      </c>
      <c r="E33" s="178"/>
      <c r="F33" s="178"/>
      <c r="G33" s="178"/>
      <c r="H33" s="178"/>
      <c r="I33" s="178"/>
      <c r="J33" s="178"/>
      <c r="K33" s="178"/>
      <c r="L33" s="178"/>
      <c r="M33" s="179"/>
      <c r="P33" s="11"/>
      <c r="Q33" s="11"/>
      <c r="R33" s="11"/>
      <c r="S33" s="11"/>
      <c r="T33" s="11"/>
    </row>
    <row r="34" spans="2:20" ht="15.75" thickBot="1" x14ac:dyDescent="0.3">
      <c r="B34" s="174"/>
      <c r="C34" s="41" t="str">
        <f>Sem_I!C28</f>
        <v>Discipline Facultative:</v>
      </c>
      <c r="D34" s="180">
        <f>SUM(F27:I30)</f>
        <v>6</v>
      </c>
      <c r="E34" s="171"/>
      <c r="F34" s="171"/>
      <c r="G34" s="171"/>
      <c r="H34" s="171"/>
      <c r="I34" s="171"/>
      <c r="J34" s="171"/>
      <c r="K34" s="171"/>
      <c r="L34" s="171"/>
      <c r="M34" s="181"/>
      <c r="P34" s="11"/>
      <c r="Q34" s="11"/>
      <c r="R34" s="11"/>
      <c r="S34" s="11"/>
      <c r="T34" s="11"/>
    </row>
    <row r="35" spans="2:20" x14ac:dyDescent="0.25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P35" s="11"/>
      <c r="Q35" s="11"/>
      <c r="R35" s="11"/>
      <c r="S35" s="11"/>
      <c r="T35" s="11"/>
    </row>
    <row r="36" spans="2:20" x14ac:dyDescent="0.25">
      <c r="B36" s="3" t="s">
        <v>39</v>
      </c>
      <c r="C36" s="8"/>
      <c r="D36" s="1"/>
      <c r="E36" s="130" t="s">
        <v>40</v>
      </c>
      <c r="F36" s="130"/>
      <c r="G36" s="3"/>
      <c r="H36" s="1"/>
      <c r="I36" s="1"/>
      <c r="J36" s="162" t="s">
        <v>41</v>
      </c>
      <c r="K36" s="162"/>
      <c r="L36" s="162"/>
      <c r="M36" s="162"/>
      <c r="P36" s="11"/>
      <c r="Q36" s="11"/>
      <c r="R36" s="11"/>
      <c r="S36" s="11"/>
      <c r="T36" s="11"/>
    </row>
    <row r="37" spans="2:20" x14ac:dyDescent="0.25">
      <c r="B37" s="129" t="str">
        <f>Sem_I!B31</f>
        <v>Mihnea-Cosmin COSTOIU</v>
      </c>
      <c r="C37" s="129"/>
      <c r="D37" s="163" t="str">
        <f>Sem_I!D31</f>
        <v>Radu ȘTEFĂNOIU</v>
      </c>
      <c r="E37" s="163"/>
      <c r="F37" s="163"/>
      <c r="G37" s="163"/>
      <c r="H37" s="163"/>
      <c r="I37" s="163"/>
      <c r="J37" s="164" t="str">
        <f>Sem_I!J31</f>
        <v>Vasile Dănuț COJOCARU</v>
      </c>
      <c r="K37" s="164"/>
      <c r="L37" s="164"/>
      <c r="M37" s="164"/>
      <c r="P37" s="11"/>
      <c r="Q37" s="11"/>
      <c r="R37" s="11"/>
      <c r="S37" s="11"/>
      <c r="T37" s="11"/>
    </row>
    <row r="38" spans="2:2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sheetProtection formatCells="0" formatRows="0" insertRows="0" insertHyperlinks="0" deleteRows="0" sort="0" autoFilter="0" pivotTables="0"/>
  <protectedRanges>
    <protectedRange sqref="A27:B30 A13:B13 K1:L1 A9:XFD12 A15:XFD23" name="Editabil"/>
  </protectedRanges>
  <mergeCells count="72">
    <mergeCell ref="I18:I20"/>
    <mergeCell ref="J18:J20"/>
    <mergeCell ref="K18:K20"/>
    <mergeCell ref="D18:D20"/>
    <mergeCell ref="D21:D23"/>
    <mergeCell ref="F18:F20"/>
    <mergeCell ref="G18:G20"/>
    <mergeCell ref="E21:E23"/>
    <mergeCell ref="F21:F23"/>
    <mergeCell ref="G21:G23"/>
    <mergeCell ref="A6:A7"/>
    <mergeCell ref="K1:L1"/>
    <mergeCell ref="B2:C2"/>
    <mergeCell ref="K2:L2"/>
    <mergeCell ref="C3:G3"/>
    <mergeCell ref="K3:L3"/>
    <mergeCell ref="D2:H2"/>
    <mergeCell ref="C1:I1"/>
    <mergeCell ref="C4:G4"/>
    <mergeCell ref="K4:L4"/>
    <mergeCell ref="B6:B7"/>
    <mergeCell ref="C6:C7"/>
    <mergeCell ref="D6:D7"/>
    <mergeCell ref="E6:E7"/>
    <mergeCell ref="F6:I6"/>
    <mergeCell ref="J6:K6"/>
    <mergeCell ref="L6:M7"/>
    <mergeCell ref="L9:M9"/>
    <mergeCell ref="E24:E25"/>
    <mergeCell ref="J24:J25"/>
    <mergeCell ref="K24:K25"/>
    <mergeCell ref="L18:M20"/>
    <mergeCell ref="H21:H23"/>
    <mergeCell ref="I21:I23"/>
    <mergeCell ref="K21:K23"/>
    <mergeCell ref="E15:E17"/>
    <mergeCell ref="J21:J23"/>
    <mergeCell ref="L21:M23"/>
    <mergeCell ref="E18:E20"/>
    <mergeCell ref="H18:H20"/>
    <mergeCell ref="A8:M8"/>
    <mergeCell ref="A14:M14"/>
    <mergeCell ref="L10:M10"/>
    <mergeCell ref="L11:M11"/>
    <mergeCell ref="L12:M12"/>
    <mergeCell ref="L13:M13"/>
    <mergeCell ref="F13:I13"/>
    <mergeCell ref="B37:C37"/>
    <mergeCell ref="D37:I37"/>
    <mergeCell ref="J37:M37"/>
    <mergeCell ref="J36:M36"/>
    <mergeCell ref="K15:K17"/>
    <mergeCell ref="L15:M17"/>
    <mergeCell ref="F15:F17"/>
    <mergeCell ref="G15:G17"/>
    <mergeCell ref="H15:H17"/>
    <mergeCell ref="I15:I17"/>
    <mergeCell ref="J15:J17"/>
    <mergeCell ref="A24:C25"/>
    <mergeCell ref="D15:D17"/>
    <mergeCell ref="A26:M26"/>
    <mergeCell ref="B32:B34"/>
    <mergeCell ref="D32:M32"/>
    <mergeCell ref="E36:F36"/>
    <mergeCell ref="L30:M30"/>
    <mergeCell ref="L27:M27"/>
    <mergeCell ref="L28:M28"/>
    <mergeCell ref="L29:M29"/>
    <mergeCell ref="L31:M31"/>
    <mergeCell ref="F28:I28"/>
    <mergeCell ref="D33:M33"/>
    <mergeCell ref="D34:M34"/>
  </mergeCells>
  <conditionalFormatting sqref="C1 D2:D16 D18:D19 D21:D22 D24:D37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21" bottom="0.15748031496062992" header="0.17" footer="0.15748031496062992"/>
  <pageSetup paperSize="9" scale="90" orientation="landscape" r:id="rId1"/>
  <ignoredErrors>
    <ignoredError sqref="J9 J15 J30 J2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0"/>
  <sheetViews>
    <sheetView zoomScaleNormal="100" zoomScaleSheetLayoutView="100" workbookViewId="0">
      <selection activeCell="C16" sqref="C16"/>
    </sheetView>
  </sheetViews>
  <sheetFormatPr defaultRowHeight="15" x14ac:dyDescent="0.25"/>
  <cols>
    <col min="1" max="1" width="4.7109375" style="5" customWidth="1"/>
    <col min="2" max="2" width="15.28515625" customWidth="1"/>
    <col min="3" max="3" width="69.5703125" customWidth="1"/>
    <col min="4" max="4" width="9.7109375" customWidth="1"/>
    <col min="5" max="5" width="6" customWidth="1"/>
    <col min="6" max="9" width="4.5703125" customWidth="1"/>
    <col min="10" max="10" width="9" customWidth="1"/>
    <col min="11" max="11" width="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6"/>
      <c r="Q1" s="96"/>
      <c r="R1" s="96"/>
      <c r="S1" s="96"/>
      <c r="T1" s="96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30" t="s">
        <v>46</v>
      </c>
      <c r="L2" s="130"/>
      <c r="M2" s="130"/>
      <c r="P2" s="11"/>
      <c r="Q2" s="11"/>
      <c r="R2" s="11"/>
      <c r="S2" s="11"/>
      <c r="T2" s="11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">
        <v>64</v>
      </c>
      <c r="L3" s="129"/>
      <c r="P3" s="11"/>
      <c r="Q3" s="11"/>
      <c r="R3" s="11"/>
      <c r="S3" s="11"/>
      <c r="T3" s="11"/>
    </row>
    <row r="4" spans="1:20" ht="30" x14ac:dyDescent="0.25">
      <c r="B4" s="6" t="s">
        <v>5</v>
      </c>
      <c r="C4" s="129" t="str">
        <f>Sem_I!C4</f>
        <v>Ingineria procesării materialelor</v>
      </c>
      <c r="D4" s="129"/>
      <c r="E4" s="129"/>
      <c r="F4" s="129"/>
      <c r="G4" s="129"/>
      <c r="J4" s="7" t="str">
        <f>Sem_I!J4</f>
        <v>Semestrul:</v>
      </c>
      <c r="K4" s="129" t="s">
        <v>4</v>
      </c>
      <c r="L4" s="129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38" t="s">
        <v>65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P6" s="11"/>
      <c r="Q6" s="11"/>
      <c r="R6" s="11"/>
      <c r="S6" s="11"/>
      <c r="T6" s="11"/>
    </row>
    <row r="7" spans="1:20" ht="45.75" thickBot="1" x14ac:dyDescent="0.3">
      <c r="A7" s="205"/>
      <c r="B7" s="195"/>
      <c r="C7" s="195"/>
      <c r="D7" s="195"/>
      <c r="E7" s="196"/>
      <c r="F7" s="116" t="s">
        <v>15</v>
      </c>
      <c r="G7" s="116" t="s">
        <v>16</v>
      </c>
      <c r="H7" s="116" t="s">
        <v>17</v>
      </c>
      <c r="I7" s="116" t="s">
        <v>18</v>
      </c>
      <c r="J7" s="125" t="s">
        <v>19</v>
      </c>
      <c r="K7" s="125" t="s">
        <v>20</v>
      </c>
      <c r="L7" s="195"/>
      <c r="M7" s="197"/>
      <c r="P7" s="11"/>
      <c r="Q7" s="11"/>
      <c r="R7" s="11"/>
      <c r="S7" s="11"/>
      <c r="T7" s="11"/>
    </row>
    <row r="8" spans="1:20" ht="15.75" thickBot="1" x14ac:dyDescent="0.3">
      <c r="A8" s="202" t="s">
        <v>21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4"/>
      <c r="P8" s="11"/>
      <c r="Q8" s="11"/>
      <c r="R8" s="11"/>
      <c r="S8" s="11"/>
      <c r="T8" s="11"/>
    </row>
    <row r="9" spans="1:20" ht="15" customHeight="1" x14ac:dyDescent="0.25">
      <c r="A9" s="45">
        <v>1</v>
      </c>
      <c r="B9" s="17" t="s">
        <v>232</v>
      </c>
      <c r="C9" s="60" t="s">
        <v>204</v>
      </c>
      <c r="D9" s="23" t="s">
        <v>25</v>
      </c>
      <c r="E9" s="23">
        <v>3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33</v>
      </c>
      <c r="L9" s="142" t="s">
        <v>23</v>
      </c>
      <c r="M9" s="143"/>
      <c r="P9" s="11"/>
      <c r="Q9" s="11"/>
      <c r="R9" s="11"/>
      <c r="S9" s="11"/>
      <c r="T9" s="11"/>
    </row>
    <row r="10" spans="1:20" x14ac:dyDescent="0.25">
      <c r="A10" s="46">
        <v>2</v>
      </c>
      <c r="B10" s="18" t="s">
        <v>197</v>
      </c>
      <c r="C10" s="61" t="s">
        <v>233</v>
      </c>
      <c r="D10" s="19" t="s">
        <v>16</v>
      </c>
      <c r="E10" s="19">
        <v>4</v>
      </c>
      <c r="F10" s="21">
        <v>2</v>
      </c>
      <c r="G10" s="18"/>
      <c r="H10" s="18">
        <v>2</v>
      </c>
      <c r="I10" s="18"/>
      <c r="J10" s="18">
        <f>SUM(F10:I10)*14</f>
        <v>56</v>
      </c>
      <c r="K10" s="18">
        <f>E10*25-J10</f>
        <v>44</v>
      </c>
      <c r="L10" s="152" t="s">
        <v>23</v>
      </c>
      <c r="M10" s="153"/>
      <c r="P10" s="11"/>
      <c r="Q10" s="11"/>
      <c r="R10" s="11"/>
      <c r="S10" s="11"/>
      <c r="T10" s="11"/>
    </row>
    <row r="11" spans="1:20" x14ac:dyDescent="0.25">
      <c r="A11" s="46">
        <v>3</v>
      </c>
      <c r="B11" s="18" t="s">
        <v>198</v>
      </c>
      <c r="C11" s="61" t="s">
        <v>234</v>
      </c>
      <c r="D11" s="19" t="s">
        <v>16</v>
      </c>
      <c r="E11" s="19">
        <v>4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58</v>
      </c>
      <c r="L11" s="145" t="s">
        <v>23</v>
      </c>
      <c r="M11" s="146"/>
      <c r="P11" s="11"/>
      <c r="Q11" s="11"/>
      <c r="R11" s="11"/>
      <c r="S11" s="11"/>
      <c r="T11" s="11"/>
    </row>
    <row r="12" spans="1:20" x14ac:dyDescent="0.25">
      <c r="A12" s="46">
        <v>4</v>
      </c>
      <c r="B12" s="18" t="s">
        <v>199</v>
      </c>
      <c r="C12" s="61" t="s">
        <v>235</v>
      </c>
      <c r="D12" s="19" t="s">
        <v>16</v>
      </c>
      <c r="E12" s="19">
        <v>4</v>
      </c>
      <c r="F12" s="21">
        <v>2</v>
      </c>
      <c r="G12" s="18"/>
      <c r="H12" s="18">
        <v>1</v>
      </c>
      <c r="I12" s="18"/>
      <c r="J12" s="18">
        <f t="shared" ref="J12:J14" si="0">SUM(F12:I12)*14</f>
        <v>42</v>
      </c>
      <c r="K12" s="18">
        <f t="shared" ref="K12:K14" si="1">E12*25-J12</f>
        <v>58</v>
      </c>
      <c r="L12" s="145" t="s">
        <v>23</v>
      </c>
      <c r="M12" s="146"/>
      <c r="P12" s="11"/>
      <c r="Q12" s="11"/>
      <c r="R12" s="11"/>
      <c r="S12" s="11"/>
      <c r="T12" s="11"/>
    </row>
    <row r="13" spans="1:20" x14ac:dyDescent="0.25">
      <c r="A13" s="46">
        <v>5</v>
      </c>
      <c r="B13" s="18" t="s">
        <v>200</v>
      </c>
      <c r="C13" s="61" t="s">
        <v>236</v>
      </c>
      <c r="D13" s="19" t="s">
        <v>16</v>
      </c>
      <c r="E13" s="19">
        <v>6</v>
      </c>
      <c r="F13" s="21">
        <v>3</v>
      </c>
      <c r="G13" s="18"/>
      <c r="H13" s="18">
        <v>1</v>
      </c>
      <c r="I13" s="18">
        <v>1</v>
      </c>
      <c r="J13" s="18">
        <f t="shared" si="0"/>
        <v>70</v>
      </c>
      <c r="K13" s="18">
        <f t="shared" si="1"/>
        <v>80</v>
      </c>
      <c r="L13" s="152" t="s">
        <v>23</v>
      </c>
      <c r="M13" s="153"/>
      <c r="P13" s="11"/>
      <c r="Q13" s="11"/>
      <c r="R13" s="11"/>
      <c r="S13" s="11"/>
      <c r="T13" s="11"/>
    </row>
    <row r="14" spans="1:20" ht="15" customHeight="1" thickBot="1" x14ac:dyDescent="0.3">
      <c r="A14" s="46">
        <v>6</v>
      </c>
      <c r="B14" s="18" t="s">
        <v>201</v>
      </c>
      <c r="C14" s="61" t="s">
        <v>237</v>
      </c>
      <c r="D14" s="19" t="s">
        <v>16</v>
      </c>
      <c r="E14" s="19">
        <v>6</v>
      </c>
      <c r="F14" s="21">
        <v>3</v>
      </c>
      <c r="G14" s="18"/>
      <c r="H14" s="18">
        <v>1</v>
      </c>
      <c r="I14" s="18">
        <v>1</v>
      </c>
      <c r="J14" s="18">
        <f t="shared" si="0"/>
        <v>70</v>
      </c>
      <c r="K14" s="18">
        <f t="shared" si="1"/>
        <v>80</v>
      </c>
      <c r="L14" s="145" t="s">
        <v>24</v>
      </c>
      <c r="M14" s="146"/>
      <c r="P14" s="11"/>
      <c r="Q14" s="11"/>
      <c r="R14" s="11"/>
      <c r="S14" s="11"/>
      <c r="T14" s="11"/>
    </row>
    <row r="15" spans="1:20" ht="14.45" customHeight="1" thickBot="1" x14ac:dyDescent="0.3">
      <c r="A15" s="147" t="s">
        <v>26</v>
      </c>
      <c r="B15" s="148"/>
      <c r="C15" s="148"/>
      <c r="D15" s="148"/>
      <c r="E15" s="199"/>
      <c r="F15" s="199"/>
      <c r="G15" s="199"/>
      <c r="H15" s="199"/>
      <c r="I15" s="199"/>
      <c r="J15" s="199"/>
      <c r="K15" s="199"/>
      <c r="L15" s="199"/>
      <c r="M15" s="200"/>
      <c r="P15" s="11"/>
      <c r="Q15" s="11"/>
      <c r="R15" s="11"/>
      <c r="S15" s="11"/>
      <c r="T15" s="11"/>
    </row>
    <row r="16" spans="1:20" ht="15" customHeight="1" x14ac:dyDescent="0.25">
      <c r="A16" s="44">
        <v>7</v>
      </c>
      <c r="B16" s="17" t="s">
        <v>202</v>
      </c>
      <c r="C16" s="121" t="s">
        <v>238</v>
      </c>
      <c r="D16" s="154" t="s">
        <v>16</v>
      </c>
      <c r="E16" s="154">
        <v>3</v>
      </c>
      <c r="F16" s="156">
        <v>2</v>
      </c>
      <c r="G16" s="158"/>
      <c r="H16" s="158">
        <v>1</v>
      </c>
      <c r="I16" s="158"/>
      <c r="J16" s="142">
        <f t="shared" ref="J16" si="2">SUM(F16:I16)*14</f>
        <v>42</v>
      </c>
      <c r="K16" s="142">
        <f t="shared" ref="K16" si="3">E16*25-J16</f>
        <v>33</v>
      </c>
      <c r="L16" s="182" t="s">
        <v>24</v>
      </c>
      <c r="M16" s="183"/>
      <c r="P16" s="11"/>
      <c r="Q16" s="11"/>
      <c r="R16" s="11"/>
      <c r="S16" s="11"/>
      <c r="T16" s="11"/>
    </row>
    <row r="17" spans="1:20" ht="15" customHeight="1" thickBot="1" x14ac:dyDescent="0.3">
      <c r="A17" s="94">
        <v>8</v>
      </c>
      <c r="B17" s="98" t="s">
        <v>203</v>
      </c>
      <c r="C17" s="95" t="s">
        <v>239</v>
      </c>
      <c r="D17" s="201"/>
      <c r="E17" s="201"/>
      <c r="F17" s="209"/>
      <c r="G17" s="206"/>
      <c r="H17" s="206"/>
      <c r="I17" s="206"/>
      <c r="J17" s="160"/>
      <c r="K17" s="160"/>
      <c r="L17" s="207"/>
      <c r="M17" s="208"/>
      <c r="P17" s="11"/>
      <c r="Q17" s="11"/>
      <c r="R17" s="11"/>
      <c r="S17" s="11"/>
      <c r="T17" s="11"/>
    </row>
    <row r="18" spans="1:20" ht="30" x14ac:dyDescent="0.25">
      <c r="A18" s="186" t="s">
        <v>27</v>
      </c>
      <c r="B18" s="187"/>
      <c r="C18" s="187"/>
      <c r="D18" s="12" t="s">
        <v>28</v>
      </c>
      <c r="E18" s="168">
        <f t="shared" ref="E18:K18" si="4">SUM(E9:E17)</f>
        <v>30</v>
      </c>
      <c r="F18" s="55">
        <f t="shared" si="4"/>
        <v>16</v>
      </c>
      <c r="G18" s="53">
        <f t="shared" si="4"/>
        <v>0</v>
      </c>
      <c r="H18" s="53">
        <f t="shared" si="4"/>
        <v>8</v>
      </c>
      <c r="I18" s="53">
        <f t="shared" si="4"/>
        <v>2</v>
      </c>
      <c r="J18" s="194">
        <f t="shared" si="4"/>
        <v>364</v>
      </c>
      <c r="K18" s="194">
        <f t="shared" si="4"/>
        <v>386</v>
      </c>
      <c r="L18" s="53" t="s">
        <v>29</v>
      </c>
      <c r="M18" s="54" t="s">
        <v>30</v>
      </c>
      <c r="P18" s="11"/>
      <c r="Q18" s="11"/>
      <c r="R18" s="11"/>
      <c r="S18" s="11"/>
      <c r="T18" s="11"/>
    </row>
    <row r="19" spans="1:20" ht="15.75" thickBot="1" x14ac:dyDescent="0.3">
      <c r="A19" s="188"/>
      <c r="B19" s="189"/>
      <c r="C19" s="189"/>
      <c r="D19" s="13" t="s">
        <v>31</v>
      </c>
      <c r="E19" s="169"/>
      <c r="F19" s="97">
        <f>COUNT(F9:F17)</f>
        <v>7</v>
      </c>
      <c r="G19" s="14">
        <f>COUNT(G9:G17)</f>
        <v>0</v>
      </c>
      <c r="H19" s="14">
        <f>COUNT(H9:H17)</f>
        <v>7</v>
      </c>
      <c r="I19" s="14">
        <f>COUNT(I9:I17)</f>
        <v>2</v>
      </c>
      <c r="J19" s="171"/>
      <c r="K19" s="171"/>
      <c r="L19" s="15">
        <f>COUNTIF(L1:L18,"=E")</f>
        <v>5</v>
      </c>
      <c r="M19" s="16">
        <f>COUNTIF(L1:L18,"=V")</f>
        <v>2</v>
      </c>
      <c r="P19" s="11"/>
      <c r="Q19" s="11"/>
      <c r="R19" s="11"/>
      <c r="S19" s="11"/>
      <c r="T19" s="11"/>
    </row>
    <row r="20" spans="1:20" ht="15" customHeight="1" thickBot="1" x14ac:dyDescent="0.3">
      <c r="A20" s="165" t="s">
        <v>32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7"/>
      <c r="P20" s="11"/>
      <c r="Q20" s="10"/>
      <c r="R20" s="11"/>
      <c r="S20" s="11"/>
      <c r="T20" s="11"/>
    </row>
    <row r="21" spans="1:20" ht="15.75" customHeight="1" thickBot="1" x14ac:dyDescent="0.3">
      <c r="A21" s="94">
        <v>9</v>
      </c>
      <c r="B21" s="98" t="s">
        <v>250</v>
      </c>
      <c r="C21" s="95" t="s">
        <v>66</v>
      </c>
      <c r="D21" s="117" t="s">
        <v>15</v>
      </c>
      <c r="E21" s="111">
        <v>3</v>
      </c>
      <c r="F21" s="112"/>
      <c r="G21" s="98"/>
      <c r="H21" s="98"/>
      <c r="I21" s="98">
        <v>4</v>
      </c>
      <c r="J21" s="98">
        <f t="shared" ref="J21" si="5">SUM(F21:I21)*14</f>
        <v>56</v>
      </c>
      <c r="K21" s="98">
        <f t="shared" ref="K21" si="6">E21*25-J21</f>
        <v>19</v>
      </c>
      <c r="L21" s="250" t="s">
        <v>24</v>
      </c>
      <c r="M21" s="251"/>
      <c r="P21" s="11"/>
      <c r="Q21" s="10"/>
      <c r="R21" s="11"/>
      <c r="S21" s="11"/>
      <c r="T21" s="11"/>
    </row>
    <row r="22" spans="1:20" ht="15.75" customHeight="1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P22" s="27"/>
      <c r="Q22" s="10"/>
      <c r="R22" s="26"/>
      <c r="S22" s="26"/>
      <c r="T22" s="26"/>
    </row>
    <row r="23" spans="1:20" ht="15.75" customHeight="1" x14ac:dyDescent="0.25">
      <c r="B23" s="172" t="s">
        <v>35</v>
      </c>
      <c r="C23" s="39" t="str">
        <f>Sem_I!C26</f>
        <v>Discipline Obligatorii:</v>
      </c>
      <c r="D23" s="175">
        <f>SUM(F9:I14)</f>
        <v>23</v>
      </c>
      <c r="E23" s="170"/>
      <c r="F23" s="170"/>
      <c r="G23" s="170"/>
      <c r="H23" s="170"/>
      <c r="I23" s="170"/>
      <c r="J23" s="170"/>
      <c r="K23" s="170"/>
      <c r="L23" s="170"/>
      <c r="M23" s="176"/>
      <c r="P23" s="27"/>
      <c r="Q23" s="10"/>
      <c r="R23" s="26"/>
      <c r="S23" s="26"/>
      <c r="T23" s="26"/>
    </row>
    <row r="24" spans="1:20" ht="15.75" customHeight="1" x14ac:dyDescent="0.25">
      <c r="B24" s="173"/>
      <c r="C24" s="40" t="str">
        <f>Sem_I!C27</f>
        <v>Discipline Opționale:</v>
      </c>
      <c r="D24" s="177">
        <f>SUM(F16:I17)</f>
        <v>3</v>
      </c>
      <c r="E24" s="178"/>
      <c r="F24" s="178"/>
      <c r="G24" s="178"/>
      <c r="H24" s="178"/>
      <c r="I24" s="178"/>
      <c r="J24" s="178"/>
      <c r="K24" s="178"/>
      <c r="L24" s="178"/>
      <c r="M24" s="179"/>
      <c r="P24" s="27"/>
      <c r="Q24" s="10"/>
      <c r="R24" s="26"/>
      <c r="S24" s="26"/>
      <c r="T24" s="26"/>
    </row>
    <row r="25" spans="1:20" ht="15.75" customHeight="1" thickBot="1" x14ac:dyDescent="0.3">
      <c r="B25" s="174"/>
      <c r="C25" s="41" t="str">
        <f>Sem_I!C28</f>
        <v>Discipline Facultative:</v>
      </c>
      <c r="D25" s="180">
        <f>SUM(F21:I21)</f>
        <v>4</v>
      </c>
      <c r="E25" s="171"/>
      <c r="F25" s="171"/>
      <c r="G25" s="171"/>
      <c r="H25" s="171"/>
      <c r="I25" s="171"/>
      <c r="J25" s="171"/>
      <c r="K25" s="171"/>
      <c r="L25" s="171"/>
      <c r="M25" s="181"/>
      <c r="P25" s="27"/>
      <c r="Q25" s="10"/>
      <c r="R25" s="26"/>
      <c r="S25" s="26"/>
      <c r="T25" s="26"/>
    </row>
    <row r="26" spans="1:20" s="31" customFormat="1" ht="15.75" customHeight="1" x14ac:dyDescent="0.2">
      <c r="A26" s="28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P26" s="35"/>
      <c r="Q26" s="36"/>
      <c r="R26" s="37"/>
      <c r="S26" s="37"/>
      <c r="T26" s="37"/>
    </row>
    <row r="27" spans="1:20" ht="18" customHeight="1" x14ac:dyDescent="0.25">
      <c r="B27" s="3" t="s">
        <v>39</v>
      </c>
      <c r="C27" s="8"/>
      <c r="D27" s="1"/>
      <c r="E27" s="130" t="s">
        <v>40</v>
      </c>
      <c r="F27" s="130"/>
      <c r="G27" s="3"/>
      <c r="H27" s="1"/>
      <c r="I27" s="1"/>
      <c r="J27" s="162" t="s">
        <v>41</v>
      </c>
      <c r="K27" s="162"/>
      <c r="L27" s="162"/>
      <c r="M27" s="162"/>
      <c r="P27" s="11"/>
      <c r="Q27" s="10"/>
      <c r="R27" s="144"/>
      <c r="S27" s="144"/>
      <c r="T27" s="144"/>
    </row>
    <row r="28" spans="1:20" ht="15" customHeight="1" x14ac:dyDescent="0.25">
      <c r="B28" s="129" t="str">
        <f>Sem_I!B31</f>
        <v>Mihnea-Cosmin COSTOIU</v>
      </c>
      <c r="C28" s="129"/>
      <c r="D28" s="163" t="str">
        <f>Sem_I!D31</f>
        <v>Radu ȘTEFĂNOIU</v>
      </c>
      <c r="E28" s="163"/>
      <c r="F28" s="163"/>
      <c r="G28" s="163"/>
      <c r="H28" s="163"/>
      <c r="I28" s="163"/>
      <c r="J28" s="164" t="str">
        <f>Sem_I!J31</f>
        <v>Vasile Dănuț COJOCARU</v>
      </c>
      <c r="K28" s="164"/>
      <c r="L28" s="164"/>
      <c r="M28" s="164"/>
      <c r="P28" s="11"/>
      <c r="Q28" s="10"/>
      <c r="R28" s="11"/>
      <c r="S28" s="11"/>
      <c r="T28" s="11"/>
    </row>
    <row r="29" spans="1:20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heetProtection formatCells="0" formatRows="0" insertRows="0" insertHyperlinks="0" deleteRows="0" sort="0" autoFilter="0" pivotTables="0"/>
  <protectedRanges>
    <protectedRange sqref="K1:L2 A21:B21 A14:XFD14 A16:XFD17 A9:XFD13" name="Editabil"/>
  </protectedRanges>
  <mergeCells count="50">
    <mergeCell ref="A8:M8"/>
    <mergeCell ref="A6:A7"/>
    <mergeCell ref="B6:B7"/>
    <mergeCell ref="C6:C7"/>
    <mergeCell ref="F6:I6"/>
    <mergeCell ref="K1:L1"/>
    <mergeCell ref="D6:D7"/>
    <mergeCell ref="E6:E7"/>
    <mergeCell ref="D2:H2"/>
    <mergeCell ref="J6:K6"/>
    <mergeCell ref="L6:M7"/>
    <mergeCell ref="C3:G3"/>
    <mergeCell ref="K3:L3"/>
    <mergeCell ref="C4:G4"/>
    <mergeCell ref="K4:L4"/>
    <mergeCell ref="B2:C2"/>
    <mergeCell ref="C1:I1"/>
    <mergeCell ref="K2:M2"/>
    <mergeCell ref="L9:M9"/>
    <mergeCell ref="A15:M15"/>
    <mergeCell ref="D16:D17"/>
    <mergeCell ref="L10:M10"/>
    <mergeCell ref="L11:M11"/>
    <mergeCell ref="L12:M12"/>
    <mergeCell ref="L13:M13"/>
    <mergeCell ref="L14:M14"/>
    <mergeCell ref="E16:E17"/>
    <mergeCell ref="F16:F17"/>
    <mergeCell ref="G16:G17"/>
    <mergeCell ref="H16:H17"/>
    <mergeCell ref="I16:I17"/>
    <mergeCell ref="J16:J17"/>
    <mergeCell ref="K16:K17"/>
    <mergeCell ref="L16:M17"/>
    <mergeCell ref="A20:M20"/>
    <mergeCell ref="A18:C19"/>
    <mergeCell ref="E18:E19"/>
    <mergeCell ref="J18:J19"/>
    <mergeCell ref="K18:K19"/>
    <mergeCell ref="R27:T27"/>
    <mergeCell ref="B28:C28"/>
    <mergeCell ref="D28:I28"/>
    <mergeCell ref="J28:M28"/>
    <mergeCell ref="E27:F27"/>
    <mergeCell ref="J27:M27"/>
    <mergeCell ref="L21:M21"/>
    <mergeCell ref="B23:B25"/>
    <mergeCell ref="D23:M23"/>
    <mergeCell ref="D24:M24"/>
    <mergeCell ref="D25:M25"/>
  </mergeCells>
  <conditionalFormatting sqref="C1 D2:D16 D18:D28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3" bottom="0.19685039370078741" header="0.31496062992125984" footer="0.15748031496062992"/>
  <pageSetup paperSize="9" scale="97" fitToWidth="0" orientation="landscape" r:id="rId1"/>
  <ignoredErrors>
    <ignoredError sqref="J11:J1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3"/>
  <sheetViews>
    <sheetView topLeftCell="A2" zoomScaleNormal="100" zoomScaleSheetLayoutView="85" workbookViewId="0">
      <selection activeCell="C19" sqref="C19"/>
    </sheetView>
  </sheetViews>
  <sheetFormatPr defaultRowHeight="15" x14ac:dyDescent="0.25"/>
  <cols>
    <col min="1" max="1" width="4.7109375" style="25" customWidth="1"/>
    <col min="2" max="2" width="19.42578125" bestFit="1" customWidth="1"/>
    <col min="3" max="3" width="68.28515625" customWidth="1"/>
    <col min="4" max="4" width="10.42578125" customWidth="1"/>
    <col min="5" max="5" width="6" customWidth="1"/>
    <col min="6" max="9" width="5" customWidth="1"/>
    <col min="10" max="10" width="10" customWidth="1"/>
    <col min="11" max="11" width="6.28515625" customWidth="1"/>
    <col min="12" max="13" width="5.5703125" style="5" customWidth="1"/>
  </cols>
  <sheetData>
    <row r="1" spans="1:20" ht="57" customHeight="1" x14ac:dyDescent="0.3">
      <c r="B1" s="2"/>
      <c r="C1" s="127" t="s">
        <v>0</v>
      </c>
      <c r="D1" s="127"/>
      <c r="E1" s="127"/>
      <c r="F1" s="127"/>
      <c r="G1" s="127"/>
      <c r="H1" s="127"/>
      <c r="I1" s="127"/>
      <c r="J1" s="4"/>
      <c r="K1" s="128"/>
      <c r="L1" s="128"/>
      <c r="P1" s="96"/>
      <c r="Q1" s="96"/>
      <c r="R1" s="96"/>
      <c r="S1" s="96"/>
      <c r="T1" s="96"/>
    </row>
    <row r="2" spans="1:20" ht="15" customHeight="1" x14ac:dyDescent="0.25">
      <c r="B2" s="129"/>
      <c r="C2" s="129"/>
      <c r="D2" s="130"/>
      <c r="E2" s="130"/>
      <c r="F2" s="130"/>
      <c r="G2" s="130"/>
      <c r="H2" s="130"/>
      <c r="J2" s="7" t="str">
        <f>Sem_I!J2</f>
        <v>Anul universitar:</v>
      </c>
      <c r="K2" s="129" t="str">
        <f>Sem_VII!K2</f>
        <v>2024 - 2025</v>
      </c>
      <c r="L2" s="129"/>
      <c r="P2" s="11"/>
      <c r="Q2" s="11"/>
      <c r="R2" s="11"/>
      <c r="S2" s="11"/>
      <c r="T2" s="11"/>
    </row>
    <row r="3" spans="1:20" x14ac:dyDescent="0.25">
      <c r="B3" s="6" t="s">
        <v>2</v>
      </c>
      <c r="C3" s="129" t="str">
        <f>Sem_I!C3</f>
        <v>Ingineria materialelor</v>
      </c>
      <c r="D3" s="129"/>
      <c r="E3" s="129"/>
      <c r="F3" s="129"/>
      <c r="G3" s="129"/>
      <c r="J3" s="7" t="str">
        <f>Sem_I!J3</f>
        <v>Anul de studii:</v>
      </c>
      <c r="K3" s="129" t="str">
        <f>Sem_VII!K3</f>
        <v>IV</v>
      </c>
      <c r="L3" s="129"/>
      <c r="P3" s="11"/>
      <c r="Q3" s="11"/>
      <c r="R3" s="11"/>
      <c r="S3" s="11"/>
      <c r="T3" s="11"/>
    </row>
    <row r="4" spans="1:20" x14ac:dyDescent="0.25">
      <c r="B4" s="6" t="s">
        <v>5</v>
      </c>
      <c r="C4" s="8" t="str">
        <f>Sem_I!C4</f>
        <v>Ingineria procesării materialelor</v>
      </c>
      <c r="D4" s="8"/>
      <c r="E4" s="8"/>
      <c r="F4" s="8"/>
      <c r="G4" s="8"/>
      <c r="J4" s="7" t="str">
        <f>Sem_I!J4</f>
        <v>Semestrul:</v>
      </c>
      <c r="K4" s="8" t="s">
        <v>43</v>
      </c>
      <c r="L4" s="8"/>
      <c r="P4" s="11"/>
      <c r="Q4" s="11"/>
      <c r="R4" s="11"/>
      <c r="S4" s="11"/>
      <c r="T4" s="11"/>
    </row>
    <row r="5" spans="1:20" ht="12" customHeight="1" thickBot="1" x14ac:dyDescent="0.3">
      <c r="B5" s="6"/>
      <c r="C5" s="130"/>
      <c r="D5" s="130"/>
      <c r="E5" s="130"/>
      <c r="F5" s="130"/>
      <c r="G5" s="130"/>
      <c r="J5" s="7"/>
      <c r="K5" s="129"/>
      <c r="L5" s="129"/>
      <c r="P5" s="11"/>
      <c r="Q5" s="11"/>
      <c r="R5" s="11"/>
      <c r="S5" s="11"/>
      <c r="T5" s="11"/>
    </row>
    <row r="6" spans="1:20" s="1" customFormat="1" ht="20.100000000000001" customHeight="1" x14ac:dyDescent="0.25">
      <c r="A6" s="239" t="s">
        <v>51</v>
      </c>
      <c r="B6" s="134" t="s">
        <v>8</v>
      </c>
      <c r="C6" s="134" t="s">
        <v>9</v>
      </c>
      <c r="D6" s="134" t="s">
        <v>10</v>
      </c>
      <c r="E6" s="136" t="s">
        <v>11</v>
      </c>
      <c r="F6" s="134" t="s">
        <v>12</v>
      </c>
      <c r="G6" s="134"/>
      <c r="H6" s="134"/>
      <c r="I6" s="134"/>
      <c r="J6" s="134" t="s">
        <v>13</v>
      </c>
      <c r="K6" s="134"/>
      <c r="L6" s="134" t="s">
        <v>14</v>
      </c>
      <c r="M6" s="140"/>
      <c r="O6" s="86"/>
      <c r="P6" s="11"/>
      <c r="Q6" s="11"/>
      <c r="R6" s="11"/>
      <c r="S6" s="11"/>
      <c r="T6" s="11"/>
    </row>
    <row r="7" spans="1:20" ht="30.75" thickBot="1" x14ac:dyDescent="0.3">
      <c r="A7" s="240"/>
      <c r="B7" s="135"/>
      <c r="C7" s="135"/>
      <c r="D7" s="135"/>
      <c r="E7" s="137"/>
      <c r="F7" s="9" t="s">
        <v>15</v>
      </c>
      <c r="G7" s="9" t="s">
        <v>16</v>
      </c>
      <c r="H7" s="9" t="s">
        <v>17</v>
      </c>
      <c r="I7" s="9" t="s">
        <v>18</v>
      </c>
      <c r="J7" s="124" t="s">
        <v>19</v>
      </c>
      <c r="K7" s="124" t="s">
        <v>20</v>
      </c>
      <c r="L7" s="135"/>
      <c r="M7" s="141"/>
      <c r="P7" s="11"/>
      <c r="Q7" s="11"/>
      <c r="R7" s="11"/>
      <c r="S7" s="11"/>
      <c r="T7" s="11"/>
    </row>
    <row r="8" spans="1:20" ht="15.75" thickBot="1" x14ac:dyDescent="0.3">
      <c r="A8" s="254" t="s">
        <v>21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6"/>
      <c r="P8" s="11"/>
      <c r="Q8" s="11"/>
      <c r="R8" s="11"/>
      <c r="S8" s="11"/>
      <c r="T8" s="11"/>
    </row>
    <row r="9" spans="1:20" x14ac:dyDescent="0.25">
      <c r="A9" s="45">
        <v>1</v>
      </c>
      <c r="B9" s="17" t="s">
        <v>205</v>
      </c>
      <c r="C9" s="60" t="s">
        <v>240</v>
      </c>
      <c r="D9" s="23" t="s">
        <v>16</v>
      </c>
      <c r="E9" s="23">
        <v>3</v>
      </c>
      <c r="F9" s="24">
        <v>2</v>
      </c>
      <c r="G9" s="17"/>
      <c r="H9" s="17"/>
      <c r="I9" s="17">
        <v>1</v>
      </c>
      <c r="J9" s="17">
        <f>SUM(F9:I9)*14</f>
        <v>42</v>
      </c>
      <c r="K9" s="17">
        <f>E9*25-J9</f>
        <v>33</v>
      </c>
      <c r="L9" s="142" t="s">
        <v>24</v>
      </c>
      <c r="M9" s="143"/>
      <c r="P9" s="11"/>
      <c r="Q9" s="11"/>
      <c r="R9" s="11"/>
      <c r="S9" s="11"/>
      <c r="T9" s="11"/>
    </row>
    <row r="10" spans="1:20" x14ac:dyDescent="0.25">
      <c r="A10" s="46">
        <v>2</v>
      </c>
      <c r="B10" s="18" t="s">
        <v>206</v>
      </c>
      <c r="C10" s="61" t="s">
        <v>241</v>
      </c>
      <c r="D10" s="19" t="s">
        <v>16</v>
      </c>
      <c r="E10" s="19">
        <v>3</v>
      </c>
      <c r="F10" s="21">
        <v>2</v>
      </c>
      <c r="G10" s="18"/>
      <c r="H10" s="18"/>
      <c r="I10" s="18">
        <v>1</v>
      </c>
      <c r="J10" s="18">
        <f t="shared" ref="J10:J17" si="0">SUM(F10:I10)*14</f>
        <v>42</v>
      </c>
      <c r="K10" s="18">
        <f t="shared" ref="K10:K17" si="1">E10*25-J10</f>
        <v>33</v>
      </c>
      <c r="L10" s="145" t="s">
        <v>24</v>
      </c>
      <c r="M10" s="146"/>
      <c r="P10" s="11"/>
      <c r="Q10" s="11"/>
      <c r="R10" s="11"/>
      <c r="S10" s="11"/>
      <c r="T10" s="11"/>
    </row>
    <row r="11" spans="1:20" x14ac:dyDescent="0.25">
      <c r="A11" s="46">
        <v>3</v>
      </c>
      <c r="B11" s="18" t="s">
        <v>207</v>
      </c>
      <c r="C11" s="61" t="s">
        <v>242</v>
      </c>
      <c r="D11" s="19" t="s">
        <v>16</v>
      </c>
      <c r="E11" s="19">
        <v>3</v>
      </c>
      <c r="F11" s="21">
        <v>1</v>
      </c>
      <c r="G11" s="18"/>
      <c r="H11" s="18"/>
      <c r="I11" s="18">
        <v>1</v>
      </c>
      <c r="J11" s="18">
        <f t="shared" si="0"/>
        <v>28</v>
      </c>
      <c r="K11" s="18">
        <f t="shared" si="1"/>
        <v>47</v>
      </c>
      <c r="L11" s="152" t="s">
        <v>24</v>
      </c>
      <c r="M11" s="153"/>
      <c r="P11" s="11"/>
      <c r="Q11" s="11"/>
      <c r="R11" s="11"/>
      <c r="S11" s="11"/>
      <c r="T11" s="11"/>
    </row>
    <row r="12" spans="1:20" x14ac:dyDescent="0.25">
      <c r="A12" s="46">
        <v>4</v>
      </c>
      <c r="B12" s="18" t="s">
        <v>209</v>
      </c>
      <c r="C12" s="61" t="s">
        <v>243</v>
      </c>
      <c r="D12" s="19" t="s">
        <v>16</v>
      </c>
      <c r="E12" s="19">
        <v>4</v>
      </c>
      <c r="F12" s="21">
        <v>3</v>
      </c>
      <c r="G12" s="18"/>
      <c r="H12" s="18">
        <v>1</v>
      </c>
      <c r="I12" s="18"/>
      <c r="J12" s="18">
        <f t="shared" si="0"/>
        <v>56</v>
      </c>
      <c r="K12" s="18">
        <f t="shared" si="1"/>
        <v>44</v>
      </c>
      <c r="L12" s="152" t="s">
        <v>24</v>
      </c>
      <c r="M12" s="153"/>
      <c r="P12" s="11"/>
      <c r="Q12" s="11"/>
      <c r="R12" s="11"/>
      <c r="S12" s="11"/>
      <c r="T12" s="11"/>
    </row>
    <row r="13" spans="1:20" x14ac:dyDescent="0.25">
      <c r="A13" s="46">
        <v>5</v>
      </c>
      <c r="B13" s="18" t="s">
        <v>210</v>
      </c>
      <c r="C13" s="61" t="s">
        <v>244</v>
      </c>
      <c r="D13" s="19" t="s">
        <v>16</v>
      </c>
      <c r="E13" s="19">
        <v>3</v>
      </c>
      <c r="F13" s="21">
        <v>2</v>
      </c>
      <c r="G13" s="18"/>
      <c r="H13" s="18"/>
      <c r="I13" s="18">
        <v>1</v>
      </c>
      <c r="J13" s="18">
        <f t="shared" si="0"/>
        <v>42</v>
      </c>
      <c r="K13" s="18">
        <f t="shared" si="1"/>
        <v>33</v>
      </c>
      <c r="L13" s="152" t="s">
        <v>24</v>
      </c>
      <c r="M13" s="153"/>
      <c r="P13" s="11"/>
      <c r="Q13" s="11"/>
      <c r="R13" s="11"/>
      <c r="S13" s="11"/>
      <c r="T13" s="11"/>
    </row>
    <row r="14" spans="1:20" x14ac:dyDescent="0.25">
      <c r="A14" s="46">
        <v>6</v>
      </c>
      <c r="B14" s="18" t="s">
        <v>245</v>
      </c>
      <c r="C14" s="61" t="s">
        <v>246</v>
      </c>
      <c r="D14" s="19" t="s">
        <v>16</v>
      </c>
      <c r="E14" s="19">
        <v>3</v>
      </c>
      <c r="F14" s="21">
        <v>1</v>
      </c>
      <c r="G14" s="18"/>
      <c r="H14" s="18">
        <v>1</v>
      </c>
      <c r="I14" s="18"/>
      <c r="J14" s="18">
        <f t="shared" si="0"/>
        <v>28</v>
      </c>
      <c r="K14" s="18">
        <f t="shared" si="1"/>
        <v>47</v>
      </c>
      <c r="L14" s="152" t="s">
        <v>24</v>
      </c>
      <c r="M14" s="153"/>
      <c r="P14" s="11"/>
      <c r="Q14" s="11"/>
      <c r="R14" s="11"/>
      <c r="S14" s="11"/>
      <c r="T14" s="11"/>
    </row>
    <row r="15" spans="1:20" x14ac:dyDescent="0.25">
      <c r="A15" s="46">
        <v>7</v>
      </c>
      <c r="B15" s="18" t="s">
        <v>247</v>
      </c>
      <c r="C15" s="61" t="s">
        <v>211</v>
      </c>
      <c r="D15" s="19" t="s">
        <v>15</v>
      </c>
      <c r="E15" s="19">
        <v>2</v>
      </c>
      <c r="F15" s="21">
        <v>1</v>
      </c>
      <c r="G15" s="18">
        <v>1</v>
      </c>
      <c r="H15" s="18"/>
      <c r="I15" s="18"/>
      <c r="J15" s="18">
        <f t="shared" si="0"/>
        <v>28</v>
      </c>
      <c r="K15" s="18">
        <f t="shared" si="1"/>
        <v>22</v>
      </c>
      <c r="L15" s="152" t="s">
        <v>24</v>
      </c>
      <c r="M15" s="153"/>
      <c r="P15" s="11"/>
      <c r="Q15" s="11"/>
      <c r="R15" s="11"/>
      <c r="S15" s="11"/>
      <c r="T15" s="11"/>
    </row>
    <row r="16" spans="1:20" x14ac:dyDescent="0.25">
      <c r="A16" s="46">
        <v>8</v>
      </c>
      <c r="B16" s="18" t="s">
        <v>212</v>
      </c>
      <c r="C16" s="61" t="s">
        <v>69</v>
      </c>
      <c r="D16" s="19" t="s">
        <v>16</v>
      </c>
      <c r="E16" s="19">
        <v>4</v>
      </c>
      <c r="F16" s="21"/>
      <c r="G16" s="18"/>
      <c r="H16" s="18"/>
      <c r="I16" s="18">
        <v>4</v>
      </c>
      <c r="J16" s="18">
        <v>0</v>
      </c>
      <c r="K16" s="18">
        <f t="shared" si="1"/>
        <v>100</v>
      </c>
      <c r="L16" s="145" t="s">
        <v>24</v>
      </c>
      <c r="M16" s="146"/>
      <c r="P16" s="11"/>
      <c r="Q16" s="11"/>
      <c r="R16" s="11"/>
      <c r="S16" s="11"/>
      <c r="T16" s="11"/>
    </row>
    <row r="17" spans="1:20" ht="15" customHeight="1" thickBot="1" x14ac:dyDescent="0.3">
      <c r="A17" s="90">
        <v>9</v>
      </c>
      <c r="B17" s="58" t="s">
        <v>249</v>
      </c>
      <c r="C17" s="89" t="s">
        <v>67</v>
      </c>
      <c r="D17" s="83" t="s">
        <v>16</v>
      </c>
      <c r="E17" s="83">
        <v>2</v>
      </c>
      <c r="F17" s="269" t="s">
        <v>68</v>
      </c>
      <c r="G17" s="269"/>
      <c r="H17" s="269"/>
      <c r="I17" s="270"/>
      <c r="J17" s="58">
        <f t="shared" si="0"/>
        <v>0</v>
      </c>
      <c r="K17" s="58">
        <f t="shared" si="1"/>
        <v>50</v>
      </c>
      <c r="L17" s="252" t="s">
        <v>24</v>
      </c>
      <c r="M17" s="253"/>
      <c r="P17" s="11"/>
      <c r="Q17" s="11"/>
      <c r="R17" s="11"/>
      <c r="S17" s="11"/>
      <c r="T17" s="11"/>
    </row>
    <row r="18" spans="1:20" ht="14.45" customHeight="1" thickBot="1" x14ac:dyDescent="0.3">
      <c r="A18" s="266" t="s">
        <v>26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8"/>
      <c r="P18" s="11"/>
      <c r="Q18" s="11"/>
      <c r="R18" s="11"/>
      <c r="S18" s="11"/>
      <c r="T18" s="11"/>
    </row>
    <row r="19" spans="1:20" x14ac:dyDescent="0.25">
      <c r="A19" s="51">
        <v>10</v>
      </c>
      <c r="B19" s="52" t="s">
        <v>213</v>
      </c>
      <c r="C19" s="123" t="s">
        <v>208</v>
      </c>
      <c r="D19" s="246" t="s">
        <v>16</v>
      </c>
      <c r="E19" s="246">
        <v>3</v>
      </c>
      <c r="F19" s="249">
        <v>2</v>
      </c>
      <c r="G19" s="190"/>
      <c r="H19" s="190">
        <v>1</v>
      </c>
      <c r="I19" s="190"/>
      <c r="J19" s="190">
        <f t="shared" ref="J19" si="2">SUM(F19:I19)*14</f>
        <v>42</v>
      </c>
      <c r="K19" s="190">
        <f t="shared" ref="K19" si="3">E19*25-J19</f>
        <v>33</v>
      </c>
      <c r="L19" s="190" t="s">
        <v>24</v>
      </c>
      <c r="M19" s="191"/>
      <c r="P19" s="27"/>
      <c r="Q19" s="27"/>
      <c r="R19" s="27"/>
      <c r="S19" s="27"/>
      <c r="T19" s="27"/>
    </row>
    <row r="20" spans="1:20" ht="16.5" customHeight="1" thickBot="1" x14ac:dyDescent="0.3">
      <c r="A20" s="47">
        <v>11</v>
      </c>
      <c r="B20" s="15" t="s">
        <v>214</v>
      </c>
      <c r="C20" s="62" t="s">
        <v>248</v>
      </c>
      <c r="D20" s="248"/>
      <c r="E20" s="248"/>
      <c r="F20" s="236"/>
      <c r="G20" s="160"/>
      <c r="H20" s="160"/>
      <c r="I20" s="160"/>
      <c r="J20" s="160"/>
      <c r="K20" s="160"/>
      <c r="L20" s="160"/>
      <c r="M20" s="161"/>
      <c r="P20" s="11"/>
      <c r="Q20" s="11"/>
      <c r="R20" s="11"/>
      <c r="S20" s="11"/>
      <c r="T20" s="11"/>
    </row>
    <row r="21" spans="1:20" x14ac:dyDescent="0.25">
      <c r="A21" s="257" t="s">
        <v>27</v>
      </c>
      <c r="B21" s="194"/>
      <c r="C21" s="258"/>
      <c r="D21" s="118" t="s">
        <v>28</v>
      </c>
      <c r="E21" s="168">
        <f>SUM(E9:E20)</f>
        <v>30</v>
      </c>
      <c r="F21" s="55">
        <f>SUM(F9:F20)</f>
        <v>14</v>
      </c>
      <c r="G21" s="53">
        <f>SUM(G9:G20)</f>
        <v>1</v>
      </c>
      <c r="H21" s="53">
        <f>SUM(H9:H20)</f>
        <v>3</v>
      </c>
      <c r="I21" s="53">
        <f>SUM(I9:I20)</f>
        <v>8</v>
      </c>
      <c r="J21" s="194">
        <f>SUM(J8:J20)</f>
        <v>308</v>
      </c>
      <c r="K21" s="194">
        <f>SUM(K8:K20)</f>
        <v>442</v>
      </c>
      <c r="L21" s="53" t="s">
        <v>29</v>
      </c>
      <c r="M21" s="54" t="s">
        <v>30</v>
      </c>
      <c r="P21" s="11"/>
      <c r="Q21" s="11"/>
      <c r="R21" s="11"/>
      <c r="S21" s="11"/>
      <c r="T21" s="11"/>
    </row>
    <row r="22" spans="1:20" ht="15" customHeight="1" thickBot="1" x14ac:dyDescent="0.3">
      <c r="A22" s="259"/>
      <c r="B22" s="260"/>
      <c r="C22" s="261"/>
      <c r="D22" s="119" t="s">
        <v>31</v>
      </c>
      <c r="E22" s="169"/>
      <c r="F22" s="56">
        <f>COUNT(F9:F20)</f>
        <v>8</v>
      </c>
      <c r="G22" s="57">
        <f>COUNT(G9:G20)</f>
        <v>1</v>
      </c>
      <c r="H22" s="57">
        <f>COUNT(H9:H20)</f>
        <v>3</v>
      </c>
      <c r="I22" s="57">
        <f>COUNT(I9:I20)</f>
        <v>5</v>
      </c>
      <c r="J22" s="260"/>
      <c r="K22" s="260"/>
      <c r="L22" s="58">
        <f>COUNTIF(L1:L21,"=E")</f>
        <v>0</v>
      </c>
      <c r="M22" s="59">
        <f>COUNTIF(L1:L21,"=V")</f>
        <v>10</v>
      </c>
      <c r="P22" s="11"/>
      <c r="Q22" s="11"/>
      <c r="R22" s="11"/>
      <c r="S22" s="11"/>
      <c r="T22" s="11"/>
    </row>
    <row r="23" spans="1:20" ht="15" customHeight="1" thickBot="1" x14ac:dyDescent="0.3">
      <c r="A23" s="165" t="s">
        <v>32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7"/>
      <c r="P23" s="11"/>
      <c r="Q23" s="11"/>
      <c r="R23" s="11"/>
      <c r="S23" s="11"/>
      <c r="T23" s="11"/>
    </row>
    <row r="24" spans="1:20" ht="15.75" customHeight="1" thickBot="1" x14ac:dyDescent="0.3">
      <c r="A24" s="47">
        <v>12</v>
      </c>
      <c r="B24" s="15" t="s">
        <v>251</v>
      </c>
      <c r="C24" s="62" t="s">
        <v>70</v>
      </c>
      <c r="D24" s="20" t="s">
        <v>15</v>
      </c>
      <c r="E24" s="20">
        <v>3</v>
      </c>
      <c r="F24" s="22"/>
      <c r="G24" s="15"/>
      <c r="H24" s="15"/>
      <c r="I24" s="15">
        <v>4</v>
      </c>
      <c r="J24" s="15">
        <f t="shared" ref="J24" si="4">SUM(F24:I24)*14</f>
        <v>56</v>
      </c>
      <c r="K24" s="15">
        <f t="shared" ref="K24" si="5">E24*25-J24</f>
        <v>19</v>
      </c>
      <c r="L24" s="160" t="s">
        <v>24</v>
      </c>
      <c r="M24" s="161"/>
      <c r="P24" s="11"/>
      <c r="Q24" s="11"/>
      <c r="R24" s="11"/>
      <c r="S24" s="11"/>
      <c r="T24" s="11"/>
    </row>
    <row r="25" spans="1:20" ht="15" customHeight="1" thickBot="1" x14ac:dyDescent="0.3">
      <c r="P25" s="11"/>
      <c r="Q25" s="10"/>
      <c r="R25" s="11"/>
      <c r="S25" s="11"/>
      <c r="T25" s="11"/>
    </row>
    <row r="26" spans="1:20" ht="15" customHeight="1" thickBot="1" x14ac:dyDescent="0.3">
      <c r="B26" s="262" t="s">
        <v>71</v>
      </c>
      <c r="C26" s="263"/>
      <c r="D26" s="105" t="s">
        <v>252</v>
      </c>
      <c r="E26" s="264"/>
      <c r="F26" s="265"/>
      <c r="G26" s="48"/>
      <c r="H26" s="48"/>
      <c r="I26" s="48"/>
      <c r="J26" s="48"/>
      <c r="K26" s="48"/>
      <c r="L26" s="49"/>
      <c r="M26" s="50"/>
      <c r="P26" s="11"/>
      <c r="Q26" s="10"/>
      <c r="R26" s="11"/>
      <c r="S26" s="11"/>
      <c r="T26" s="11"/>
    </row>
    <row r="27" spans="1:20" ht="15" customHeight="1" thickBo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11"/>
      <c r="Q27" s="10"/>
      <c r="R27" s="11"/>
      <c r="S27" s="11"/>
      <c r="T27" s="11"/>
    </row>
    <row r="28" spans="1:20" ht="14.45" customHeight="1" x14ac:dyDescent="0.25">
      <c r="B28" s="172" t="s">
        <v>35</v>
      </c>
      <c r="C28" s="39" t="str">
        <f>Sem_I!C26</f>
        <v>Discipline Obligatorii:</v>
      </c>
      <c r="D28" s="175">
        <f>SUM(F9:I17)</f>
        <v>23</v>
      </c>
      <c r="E28" s="170"/>
      <c r="F28" s="170"/>
      <c r="G28" s="170"/>
      <c r="H28" s="170"/>
      <c r="I28" s="170"/>
      <c r="J28" s="170"/>
      <c r="K28" s="170"/>
      <c r="L28" s="170"/>
      <c r="M28" s="176"/>
      <c r="P28" s="11"/>
      <c r="Q28" s="10"/>
      <c r="R28" s="11"/>
      <c r="S28" s="11"/>
      <c r="T28" s="11"/>
    </row>
    <row r="29" spans="1:20" x14ac:dyDescent="0.25">
      <c r="B29" s="173"/>
      <c r="C29" s="40" t="str">
        <f>Sem_I!C27</f>
        <v>Discipline Opționale:</v>
      </c>
      <c r="D29" s="177">
        <f>SUM(F19:I20)</f>
        <v>3</v>
      </c>
      <c r="E29" s="178"/>
      <c r="F29" s="178"/>
      <c r="G29" s="178"/>
      <c r="H29" s="178"/>
      <c r="I29" s="178"/>
      <c r="J29" s="178"/>
      <c r="K29" s="178"/>
      <c r="L29" s="178"/>
      <c r="M29" s="179"/>
    </row>
    <row r="30" spans="1:20" ht="15.75" thickBot="1" x14ac:dyDescent="0.3">
      <c r="B30" s="174"/>
      <c r="C30" s="41" t="str">
        <f>Sem_I!C28</f>
        <v>Discipline Facultative:</v>
      </c>
      <c r="D30" s="180">
        <f>SUM(F24:I24)</f>
        <v>4</v>
      </c>
      <c r="E30" s="171"/>
      <c r="F30" s="171"/>
      <c r="G30" s="171"/>
      <c r="H30" s="171"/>
      <c r="I30" s="171"/>
      <c r="J30" s="171"/>
      <c r="K30" s="171"/>
      <c r="L30" s="171"/>
      <c r="M30" s="181"/>
    </row>
    <row r="31" spans="1:20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20" x14ac:dyDescent="0.25">
      <c r="B32" s="3" t="s">
        <v>39</v>
      </c>
      <c r="C32" s="8"/>
      <c r="D32" s="1"/>
      <c r="E32" s="130" t="s">
        <v>40</v>
      </c>
      <c r="F32" s="130"/>
      <c r="G32" s="3"/>
      <c r="H32" s="1"/>
      <c r="I32" s="1"/>
      <c r="J32" s="162" t="s">
        <v>41</v>
      </c>
      <c r="K32" s="162"/>
      <c r="L32" s="162"/>
      <c r="M32" s="162"/>
    </row>
    <row r="33" spans="2:13" x14ac:dyDescent="0.25">
      <c r="B33" s="129" t="str">
        <f>Sem_I!B31</f>
        <v>Mihnea-Cosmin COSTOIU</v>
      </c>
      <c r="C33" s="129"/>
      <c r="D33" s="163" t="str">
        <f>Sem_I!D31</f>
        <v>Radu ȘTEFĂNOIU</v>
      </c>
      <c r="E33" s="163"/>
      <c r="F33" s="163"/>
      <c r="G33" s="163"/>
      <c r="H33" s="163"/>
      <c r="I33" s="163"/>
      <c r="J33" s="164" t="str">
        <f>Sem_I!J31</f>
        <v>Vasile Dănuț COJOCARU</v>
      </c>
      <c r="K33" s="164"/>
      <c r="L33" s="164"/>
      <c r="M33" s="164"/>
    </row>
  </sheetData>
  <sheetProtection formatCells="0" formatRows="0" insertRows="0" insertHyperlinks="0" deleteRows="0" sort="0" autoFilter="0" pivotTables="0"/>
  <protectedRanges>
    <protectedRange sqref="K1:L1 A24:B24 E17 A19:XFD20 A17:B17 A9:XFD16 K17" name="Editabil"/>
  </protectedRanges>
  <mergeCells count="55">
    <mergeCell ref="B33:C33"/>
    <mergeCell ref="D33:I33"/>
    <mergeCell ref="J33:M33"/>
    <mergeCell ref="L16:M16"/>
    <mergeCell ref="H19:H20"/>
    <mergeCell ref="J19:J20"/>
    <mergeCell ref="K19:K20"/>
    <mergeCell ref="A18:M18"/>
    <mergeCell ref="L19:M20"/>
    <mergeCell ref="D19:D20"/>
    <mergeCell ref="E19:E20"/>
    <mergeCell ref="F19:F20"/>
    <mergeCell ref="G19:G20"/>
    <mergeCell ref="F17:I17"/>
    <mergeCell ref="I19:I20"/>
    <mergeCell ref="E32:F32"/>
    <mergeCell ref="E21:E22"/>
    <mergeCell ref="A23:M23"/>
    <mergeCell ref="A21:C22"/>
    <mergeCell ref="J32:M32"/>
    <mergeCell ref="K21:K22"/>
    <mergeCell ref="B26:C26"/>
    <mergeCell ref="E26:F26"/>
    <mergeCell ref="B28:B30"/>
    <mergeCell ref="D28:M28"/>
    <mergeCell ref="D29:M29"/>
    <mergeCell ref="L24:M24"/>
    <mergeCell ref="J21:J22"/>
    <mergeCell ref="D30:M30"/>
    <mergeCell ref="K1:L1"/>
    <mergeCell ref="D2:H2"/>
    <mergeCell ref="F6:I6"/>
    <mergeCell ref="B6:B7"/>
    <mergeCell ref="C6:C7"/>
    <mergeCell ref="D6:D7"/>
    <mergeCell ref="E6:E7"/>
    <mergeCell ref="J6:K6"/>
    <mergeCell ref="B2:C2"/>
    <mergeCell ref="K2:L2"/>
    <mergeCell ref="C3:G3"/>
    <mergeCell ref="K3:L3"/>
    <mergeCell ref="C5:G5"/>
    <mergeCell ref="K5:L5"/>
    <mergeCell ref="C1:I1"/>
    <mergeCell ref="A6:A7"/>
    <mergeCell ref="A8:M8"/>
    <mergeCell ref="L9:M9"/>
    <mergeCell ref="L10:M10"/>
    <mergeCell ref="L11:M11"/>
    <mergeCell ref="L12:M12"/>
    <mergeCell ref="L13:M13"/>
    <mergeCell ref="L14:M14"/>
    <mergeCell ref="L6:M7"/>
    <mergeCell ref="L17:M17"/>
    <mergeCell ref="L15:M15"/>
  </mergeCells>
  <conditionalFormatting sqref="C1 D2:D17 D19 D21:D33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89" orientation="landscape" r:id="rId1"/>
  <ignoredErrors>
    <ignoredError sqref="J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2024-09-14T12:51:11Z</cp:lastPrinted>
  <dcterms:created xsi:type="dcterms:W3CDTF">2015-06-05T18:19:34Z</dcterms:created>
  <dcterms:modified xsi:type="dcterms:W3CDTF">2024-09-25T05:45:04Z</dcterms:modified>
  <cp:category/>
  <cp:contentStatus/>
</cp:coreProperties>
</file>