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DECANAT\Planuri de invatamint\Planuri invatamant_2024-2025\Planuri licenta 2024-2025\"/>
    </mc:Choice>
  </mc:AlternateContent>
  <xr:revisionPtr revIDLastSave="0" documentId="13_ncr:1_{6D7152B8-2C5A-4DFE-94E7-FC69C4E4C0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m_I" sheetId="14" r:id="rId1"/>
    <sheet name="Sem_II" sheetId="24" r:id="rId2"/>
    <sheet name="Sem_III" sheetId="25" r:id="rId3"/>
    <sheet name="Sem_IV" sheetId="26" r:id="rId4"/>
    <sheet name="Sem_V" sheetId="27" r:id="rId5"/>
    <sheet name="Sem_VI" sheetId="19" r:id="rId6"/>
    <sheet name="Sem_VII" sheetId="28" r:id="rId7"/>
    <sheet name="Sem_VIII" sheetId="21" r:id="rId8"/>
  </sheets>
  <definedNames>
    <definedName name="_xlnm.Print_Area" localSheetId="0">Sem_I!$A$1:$M$32</definedName>
    <definedName name="_xlnm.Print_Area" localSheetId="1">Sem_II!$A$1:$M$32</definedName>
    <definedName name="_xlnm.Print_Area" localSheetId="2">Sem_III!$A$1:$M$36</definedName>
    <definedName name="_xlnm.Print_Area" localSheetId="3">Sem_IV!$A$1:$M$34</definedName>
    <definedName name="_xlnm.Print_Area" localSheetId="4">Sem_V!$A$1:$M$29</definedName>
    <definedName name="_xlnm.Print_Area" localSheetId="5">Sem_VI!$A$1:$M$31</definedName>
    <definedName name="_xlnm.Print_Area" localSheetId="6">Sem_VII!$A$1:$M$31</definedName>
    <definedName name="_xlnm.Print_Area" localSheetId="7">Sem_VIII!$A$1:$M$33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26" l="1"/>
  <c r="K25" i="26" s="1"/>
  <c r="J26" i="26"/>
  <c r="K26" i="26" s="1"/>
  <c r="J27" i="25"/>
  <c r="K27" i="25" s="1"/>
  <c r="J28" i="25"/>
  <c r="K28" i="25" s="1"/>
  <c r="J12" i="21"/>
  <c r="K12" i="21" s="1"/>
  <c r="D26" i="28"/>
  <c r="J16" i="28"/>
  <c r="K16" i="28" s="1"/>
  <c r="J12" i="19"/>
  <c r="K12" i="19" s="1"/>
  <c r="D32" i="25"/>
  <c r="J17" i="25"/>
  <c r="K17" i="25" s="1"/>
  <c r="J19" i="25"/>
  <c r="K19" i="25" s="1"/>
  <c r="J13" i="21"/>
  <c r="K13" i="21" s="1"/>
  <c r="J13" i="28"/>
  <c r="K13" i="28" s="1"/>
  <c r="J13" i="19"/>
  <c r="K13" i="19" s="1"/>
  <c r="J25" i="25" l="1"/>
  <c r="K25" i="25" s="1"/>
  <c r="J26" i="25"/>
  <c r="K26" i="25" s="1"/>
  <c r="D27" i="21"/>
  <c r="J16" i="21"/>
  <c r="J21" i="19"/>
  <c r="K21" i="19" s="1"/>
  <c r="J22" i="19"/>
  <c r="K22" i="19" s="1"/>
  <c r="J23" i="19"/>
  <c r="K23" i="19" s="1"/>
  <c r="J20" i="27"/>
  <c r="K20" i="27" s="1"/>
  <c r="J21" i="27"/>
  <c r="K21" i="27" s="1"/>
  <c r="J23" i="26"/>
  <c r="K23" i="26" s="1"/>
  <c r="J24" i="24"/>
  <c r="K24" i="24" s="1"/>
  <c r="J10" i="14"/>
  <c r="K10" i="14" s="1"/>
  <c r="J11" i="14"/>
  <c r="K11" i="14" s="1"/>
  <c r="J12" i="14"/>
  <c r="K12" i="14" s="1"/>
  <c r="J13" i="14"/>
  <c r="K13" i="14" s="1"/>
  <c r="J14" i="14"/>
  <c r="K14" i="14" s="1"/>
  <c r="J15" i="14"/>
  <c r="K15" i="14" s="1"/>
  <c r="J11" i="21"/>
  <c r="K11" i="21" s="1"/>
  <c r="J14" i="21"/>
  <c r="K14" i="21" s="1"/>
  <c r="J10" i="19"/>
  <c r="K10" i="19" s="1"/>
  <c r="J9" i="24"/>
  <c r="J18" i="21"/>
  <c r="K18" i="21" s="1"/>
  <c r="J23" i="28"/>
  <c r="K23" i="28" s="1"/>
  <c r="J14" i="28"/>
  <c r="K14" i="28" s="1"/>
  <c r="J24" i="19"/>
  <c r="K24" i="19" s="1"/>
  <c r="J22" i="27"/>
  <c r="K22" i="27" s="1"/>
  <c r="J14" i="24"/>
  <c r="K14" i="24" s="1"/>
  <c r="J14" i="25"/>
  <c r="K14" i="25" s="1"/>
  <c r="J14" i="26"/>
  <c r="K14" i="26" s="1"/>
  <c r="J13" i="27"/>
  <c r="K13" i="27" s="1"/>
  <c r="J24" i="26"/>
  <c r="K24" i="26" s="1"/>
  <c r="J27" i="26"/>
  <c r="K27" i="26" s="1"/>
  <c r="J24" i="25"/>
  <c r="K24" i="25" s="1"/>
  <c r="J29" i="25"/>
  <c r="K29" i="25" s="1"/>
  <c r="J25" i="24"/>
  <c r="K25" i="24" s="1"/>
  <c r="J23" i="14"/>
  <c r="K23" i="14" s="1"/>
  <c r="J24" i="14"/>
  <c r="K24" i="14" s="1"/>
  <c r="C3" i="27" l="1"/>
  <c r="J10" i="21"/>
  <c r="K10" i="21" s="1"/>
  <c r="J15" i="21"/>
  <c r="K15" i="21" s="1"/>
  <c r="C29" i="21"/>
  <c r="C27" i="28"/>
  <c r="C28" i="19"/>
  <c r="C26" i="27"/>
  <c r="C31" i="26"/>
  <c r="C33" i="25"/>
  <c r="C29" i="24"/>
  <c r="J10" i="25"/>
  <c r="K10" i="25" s="1"/>
  <c r="J11" i="25"/>
  <c r="K11" i="25" s="1"/>
  <c r="J12" i="25"/>
  <c r="K12" i="25" s="1"/>
  <c r="J13" i="25"/>
  <c r="K13" i="25" s="1"/>
  <c r="J15" i="25"/>
  <c r="K2" i="21"/>
  <c r="K2" i="19"/>
  <c r="K2" i="26"/>
  <c r="J32" i="21"/>
  <c r="J30" i="28"/>
  <c r="J31" i="19"/>
  <c r="J29" i="27"/>
  <c r="J34" i="26"/>
  <c r="J36" i="25"/>
  <c r="J32" i="24"/>
  <c r="D32" i="21"/>
  <c r="D30" i="28"/>
  <c r="D31" i="19"/>
  <c r="D29" i="27"/>
  <c r="D34" i="26"/>
  <c r="D36" i="25"/>
  <c r="D32" i="24"/>
  <c r="B32" i="21"/>
  <c r="B30" i="28"/>
  <c r="B31" i="19"/>
  <c r="B29" i="27"/>
  <c r="B34" i="26"/>
  <c r="B36" i="25"/>
  <c r="B32" i="24"/>
  <c r="C28" i="21"/>
  <c r="C26" i="28"/>
  <c r="C27" i="19"/>
  <c r="C25" i="27"/>
  <c r="C30" i="26"/>
  <c r="C32" i="25"/>
  <c r="C28" i="24"/>
  <c r="C27" i="21"/>
  <c r="C25" i="28"/>
  <c r="C26" i="19"/>
  <c r="C24" i="27"/>
  <c r="C29" i="26"/>
  <c r="C31" i="25"/>
  <c r="C27" i="24"/>
  <c r="C4" i="21"/>
  <c r="C4" i="28"/>
  <c r="C4" i="19"/>
  <c r="C4" i="27"/>
  <c r="C4" i="26"/>
  <c r="C4" i="25"/>
  <c r="C4" i="24"/>
  <c r="K3" i="21"/>
  <c r="K3" i="19"/>
  <c r="K3" i="26"/>
  <c r="K3" i="24"/>
  <c r="J4" i="21"/>
  <c r="J4" i="28"/>
  <c r="J4" i="19"/>
  <c r="J4" i="27"/>
  <c r="J4" i="26"/>
  <c r="J4" i="25"/>
  <c r="J4" i="24"/>
  <c r="J3" i="21"/>
  <c r="J3" i="28"/>
  <c r="J3" i="19"/>
  <c r="J3" i="27"/>
  <c r="J3" i="26"/>
  <c r="J3" i="25"/>
  <c r="J3" i="24"/>
  <c r="J2" i="21"/>
  <c r="J2" i="28"/>
  <c r="J2" i="19"/>
  <c r="J2" i="27"/>
  <c r="J2" i="26"/>
  <c r="J2" i="25"/>
  <c r="J2" i="24"/>
  <c r="C3" i="21"/>
  <c r="C3" i="28"/>
  <c r="C3" i="19"/>
  <c r="C3" i="26"/>
  <c r="C3" i="25"/>
  <c r="C3" i="24"/>
  <c r="K2" i="24"/>
  <c r="D29" i="21"/>
  <c r="D28" i="21"/>
  <c r="D28" i="19"/>
  <c r="D27" i="19"/>
  <c r="D26" i="19"/>
  <c r="D27" i="28"/>
  <c r="D25" i="28"/>
  <c r="M21" i="28"/>
  <c r="L21" i="28"/>
  <c r="I21" i="28"/>
  <c r="H21" i="28"/>
  <c r="G21" i="28"/>
  <c r="F21" i="28"/>
  <c r="I20" i="28"/>
  <c r="H20" i="28"/>
  <c r="G20" i="28"/>
  <c r="F20" i="28"/>
  <c r="E20" i="28"/>
  <c r="J18" i="28"/>
  <c r="K18" i="28" s="1"/>
  <c r="J12" i="28"/>
  <c r="K12" i="28" s="1"/>
  <c r="J11" i="28"/>
  <c r="K11" i="28" s="1"/>
  <c r="J10" i="28"/>
  <c r="K10" i="28" s="1"/>
  <c r="J9" i="28"/>
  <c r="K9" i="28" s="1"/>
  <c r="D26" i="27"/>
  <c r="D25" i="27"/>
  <c r="D24" i="27"/>
  <c r="M18" i="27"/>
  <c r="L18" i="27"/>
  <c r="I18" i="27"/>
  <c r="H18" i="27"/>
  <c r="G18" i="27"/>
  <c r="F18" i="27"/>
  <c r="I17" i="27"/>
  <c r="H17" i="27"/>
  <c r="G17" i="27"/>
  <c r="F17" i="27"/>
  <c r="E17" i="27"/>
  <c r="J15" i="27"/>
  <c r="J12" i="27"/>
  <c r="K12" i="27" s="1"/>
  <c r="J11" i="27"/>
  <c r="K11" i="27" s="1"/>
  <c r="J10" i="27"/>
  <c r="K10" i="27" s="1"/>
  <c r="J9" i="27"/>
  <c r="D31" i="26"/>
  <c r="D30" i="26"/>
  <c r="D29" i="26"/>
  <c r="J22" i="26"/>
  <c r="K22" i="26" s="1"/>
  <c r="M20" i="26"/>
  <c r="L20" i="26"/>
  <c r="I20" i="26"/>
  <c r="H20" i="26"/>
  <c r="G20" i="26"/>
  <c r="F20" i="26"/>
  <c r="I19" i="26"/>
  <c r="H19" i="26"/>
  <c r="G19" i="26"/>
  <c r="F19" i="26"/>
  <c r="E19" i="26"/>
  <c r="J17" i="26"/>
  <c r="K17" i="26" s="1"/>
  <c r="J15" i="26"/>
  <c r="K15" i="26" s="1"/>
  <c r="J13" i="26"/>
  <c r="K13" i="26" s="1"/>
  <c r="J12" i="26"/>
  <c r="K12" i="26" s="1"/>
  <c r="J11" i="26"/>
  <c r="K11" i="26" s="1"/>
  <c r="J10" i="26"/>
  <c r="K10" i="26" s="1"/>
  <c r="J9" i="26"/>
  <c r="D33" i="25"/>
  <c r="D31" i="25"/>
  <c r="M22" i="25"/>
  <c r="L22" i="25"/>
  <c r="I22" i="25"/>
  <c r="H22" i="25"/>
  <c r="G22" i="25"/>
  <c r="F22" i="25"/>
  <c r="I21" i="25"/>
  <c r="H21" i="25"/>
  <c r="G21" i="25"/>
  <c r="F21" i="25"/>
  <c r="E21" i="25"/>
  <c r="J9" i="25"/>
  <c r="K9" i="25" s="1"/>
  <c r="D29" i="24"/>
  <c r="D28" i="24"/>
  <c r="D27" i="24"/>
  <c r="M22" i="24"/>
  <c r="L22" i="24"/>
  <c r="I22" i="24"/>
  <c r="H22" i="24"/>
  <c r="G22" i="24"/>
  <c r="F22" i="24"/>
  <c r="I21" i="24"/>
  <c r="H21" i="24"/>
  <c r="G21" i="24"/>
  <c r="F21" i="24"/>
  <c r="E21" i="24"/>
  <c r="J18" i="24"/>
  <c r="K18" i="24" s="1"/>
  <c r="J16" i="24"/>
  <c r="K16" i="24" s="1"/>
  <c r="J15" i="24"/>
  <c r="K15" i="24" s="1"/>
  <c r="J13" i="24"/>
  <c r="K13" i="24" s="1"/>
  <c r="J12" i="24"/>
  <c r="K12" i="24" s="1"/>
  <c r="J11" i="24"/>
  <c r="K11" i="24" s="1"/>
  <c r="J10" i="24"/>
  <c r="K10" i="24" s="1"/>
  <c r="K9" i="24"/>
  <c r="K9" i="27" l="1"/>
  <c r="J17" i="27"/>
  <c r="K21" i="24"/>
  <c r="J21" i="25"/>
  <c r="J21" i="24"/>
  <c r="K20" i="28"/>
  <c r="J20" i="28"/>
  <c r="K15" i="27"/>
  <c r="K9" i="26"/>
  <c r="K19" i="26" s="1"/>
  <c r="J19" i="26"/>
  <c r="K15" i="25"/>
  <c r="K21" i="25" s="1"/>
  <c r="D27" i="14"/>
  <c r="D28" i="14"/>
  <c r="D26" i="14"/>
  <c r="J9" i="14"/>
  <c r="J23" i="21"/>
  <c r="K23" i="21" s="1"/>
  <c r="M21" i="21"/>
  <c r="L21" i="21"/>
  <c r="I21" i="21"/>
  <c r="H21" i="21"/>
  <c r="G21" i="21"/>
  <c r="F21" i="21"/>
  <c r="I20" i="21"/>
  <c r="H20" i="21"/>
  <c r="G20" i="21"/>
  <c r="F20" i="21"/>
  <c r="E20" i="21"/>
  <c r="J9" i="21"/>
  <c r="M19" i="19"/>
  <c r="L19" i="19"/>
  <c r="I19" i="19"/>
  <c r="H19" i="19"/>
  <c r="G19" i="19"/>
  <c r="F19" i="19"/>
  <c r="I18" i="19"/>
  <c r="H18" i="19"/>
  <c r="G18" i="19"/>
  <c r="F18" i="19"/>
  <c r="E18" i="19"/>
  <c r="J16" i="19"/>
  <c r="K16" i="19" s="1"/>
  <c r="J11" i="19"/>
  <c r="K11" i="19" s="1"/>
  <c r="J9" i="19"/>
  <c r="M21" i="14"/>
  <c r="L21" i="14"/>
  <c r="I21" i="14"/>
  <c r="H21" i="14"/>
  <c r="G21" i="14"/>
  <c r="F21" i="14"/>
  <c r="I20" i="14"/>
  <c r="H20" i="14"/>
  <c r="G20" i="14"/>
  <c r="F20" i="14"/>
  <c r="E20" i="14"/>
  <c r="J17" i="14"/>
  <c r="K17" i="14" s="1"/>
  <c r="K9" i="21" l="1"/>
  <c r="K20" i="21" s="1"/>
  <c r="J20" i="21"/>
  <c r="K17" i="27"/>
  <c r="K9" i="19"/>
  <c r="K18" i="19" s="1"/>
  <c r="J18" i="19"/>
  <c r="K9" i="14"/>
  <c r="K20" i="14" s="1"/>
  <c r="J20" i="14"/>
</calcChain>
</file>

<file path=xl/sharedStrings.xml><?xml version="1.0" encoding="utf-8"?>
<sst xmlns="http://schemas.openxmlformats.org/spreadsheetml/2006/main" count="645" uniqueCount="257">
  <si>
    <t>Plan de învățământ licență</t>
  </si>
  <si>
    <t>Anul universitar:</t>
  </si>
  <si>
    <t xml:space="preserve">Domeniul: </t>
  </si>
  <si>
    <t>Anul de studii:</t>
  </si>
  <si>
    <t>I</t>
  </si>
  <si>
    <t xml:space="preserve">Programul de studii: </t>
  </si>
  <si>
    <t>Semestrul:</t>
  </si>
  <si>
    <t>Nr.
crt.</t>
  </si>
  <si>
    <t>Codul disciplinei</t>
  </si>
  <si>
    <t xml:space="preserve">Denumirea disciplinei </t>
  </si>
  <si>
    <t>Categorie formativă</t>
  </si>
  <si>
    <t>Nr. ECTS</t>
  </si>
  <si>
    <t>Ore/săptămână</t>
  </si>
  <si>
    <t>Total ore</t>
  </si>
  <si>
    <t>Forma de evaluare</t>
  </si>
  <si>
    <t>C</t>
  </si>
  <si>
    <t>S</t>
  </si>
  <si>
    <t>L</t>
  </si>
  <si>
    <t>P</t>
  </si>
  <si>
    <t>Activități asistate</t>
  </si>
  <si>
    <t>Stud. Ind.</t>
  </si>
  <si>
    <t xml:space="preserve">Discipline Obligatorii (Ob) </t>
  </si>
  <si>
    <t>F</t>
  </si>
  <si>
    <t>E</t>
  </si>
  <si>
    <t>V</t>
  </si>
  <si>
    <t>D</t>
  </si>
  <si>
    <t>Discipline opționale (Op)</t>
  </si>
  <si>
    <t>Statistici:</t>
  </si>
  <si>
    <t>ECTS/Ore:</t>
  </si>
  <si>
    <t>Ex.</t>
  </si>
  <si>
    <t>Ver.</t>
  </si>
  <si>
    <t>Număr:</t>
  </si>
  <si>
    <t>Discipline facultative (F)</t>
  </si>
  <si>
    <t>Psihologia educației</t>
  </si>
  <si>
    <t>Voluntariat 1</t>
  </si>
  <si>
    <t>TOTAL NUMĂR 
DE ORE</t>
  </si>
  <si>
    <t>Discipline Obligatorii:</t>
  </si>
  <si>
    <t>Discipline Opționale:</t>
  </si>
  <si>
    <t>Discipline Facultative:</t>
  </si>
  <si>
    <t>Rector,</t>
  </si>
  <si>
    <t>Decan,</t>
  </si>
  <si>
    <t>Director departament,</t>
  </si>
  <si>
    <t>Mihnea-Cosmin COSTOIU</t>
  </si>
  <si>
    <t>II</t>
  </si>
  <si>
    <t>Pedagogie I: 
- Fundamentele Pedagogiei
- Teoria și metodologia curriculumului</t>
  </si>
  <si>
    <t>Voluntariat 2</t>
  </si>
  <si>
    <t>2024 - 2025</t>
  </si>
  <si>
    <t>Pedagogie II:
- Teoria și metodologia instruirii
- Teoria și metodologia evaluării</t>
  </si>
  <si>
    <t>Voluntariat 3</t>
  </si>
  <si>
    <t>Didactica specializării</t>
  </si>
  <si>
    <t>Voluntariat 4</t>
  </si>
  <si>
    <t>Nr. Crt.</t>
  </si>
  <si>
    <t xml:space="preserve">Practică </t>
  </si>
  <si>
    <t>DS</t>
  </si>
  <si>
    <t>Managementul clasei de elevi</t>
  </si>
  <si>
    <t>Practică pedagogică de specialitate în învățământul preuniversitar 2</t>
  </si>
  <si>
    <t>36 ore (12 săpt * 3 ore/săpt)</t>
  </si>
  <si>
    <t>Examen de absolvire: Nivelul I</t>
  </si>
  <si>
    <t>Voluntariat 6</t>
  </si>
  <si>
    <t>III</t>
  </si>
  <si>
    <t>Instruire asistată de calculator</t>
  </si>
  <si>
    <t>Practică pedagogică de specialitate în învățământul preuniversitar 1</t>
  </si>
  <si>
    <t>42 ore (14 săpt * 3 ore/săpt)</t>
  </si>
  <si>
    <t>Voluntariat 5</t>
  </si>
  <si>
    <t>IV</t>
  </si>
  <si>
    <t>Nr.
Crt.</t>
  </si>
  <si>
    <t>Voluntariat 7</t>
  </si>
  <si>
    <t xml:space="preserve">Practică pentru elaborarea proiectului de diplomă </t>
  </si>
  <si>
    <t>60 ore (2 sapt *30 ore/săpt)</t>
  </si>
  <si>
    <t>Elaborarea proiectului de diplomă</t>
  </si>
  <si>
    <t>Voluntariat 8</t>
  </si>
  <si>
    <t>Promovarea examenului de diplomă</t>
  </si>
  <si>
    <t>Radu ȘTEFĂNOIU</t>
  </si>
  <si>
    <t>10.F.01.O.001</t>
  </si>
  <si>
    <t>Algebră liniară, geometrie analitică și diferențială</t>
  </si>
  <si>
    <t>10.F.01.O.002</t>
  </si>
  <si>
    <t>Chimie</t>
  </si>
  <si>
    <t>10.F.01.O.003</t>
  </si>
  <si>
    <t>Programarea calculatoarelor și limbaje de programare</t>
  </si>
  <si>
    <t>10.C.01.O.004</t>
  </si>
  <si>
    <t>Protecția mediului</t>
  </si>
  <si>
    <t>10.C.01.O.005</t>
  </si>
  <si>
    <t>Comunicare</t>
  </si>
  <si>
    <t>10.D.01.O.006</t>
  </si>
  <si>
    <t>Știinţa și ingineria materialelor I</t>
  </si>
  <si>
    <t>10.F.01.O.007</t>
  </si>
  <si>
    <t>Programarea calculatoarelor și limbaje de programare - Proiect</t>
  </si>
  <si>
    <t>10.C.01.A.001</t>
  </si>
  <si>
    <t>10.F.02.O.001</t>
  </si>
  <si>
    <t>Analiză matematică</t>
  </si>
  <si>
    <t>10.D.02.O.002</t>
  </si>
  <si>
    <t>Mecanică</t>
  </si>
  <si>
    <t>10.F.02.O.003</t>
  </si>
  <si>
    <t>Fizică I</t>
  </si>
  <si>
    <t>10.F.02.O.004</t>
  </si>
  <si>
    <t>Informatică aplicată</t>
  </si>
  <si>
    <t>10.D.02.O.005</t>
  </si>
  <si>
    <t>Știința și ingineria materialelor II</t>
  </si>
  <si>
    <t>10.F.02.O.006</t>
  </si>
  <si>
    <t>Desen tehnic și infografică</t>
  </si>
  <si>
    <t>10.C.02.O.007</t>
  </si>
  <si>
    <t>Educație fizică și sport</t>
  </si>
  <si>
    <t>10.F.02.O.008</t>
  </si>
  <si>
    <t>Informatică aplicată - Proiect</t>
  </si>
  <si>
    <t>10.F.03.O.001</t>
  </si>
  <si>
    <t>Matematici speciale</t>
  </si>
  <si>
    <t>10.F.03.O.002</t>
  </si>
  <si>
    <t>Fizică II</t>
  </si>
  <si>
    <t>10.D.03.O.003</t>
  </si>
  <si>
    <t>Cristalografie şi mineralogie</t>
  </si>
  <si>
    <t>10.D.03.O.004</t>
  </si>
  <si>
    <t>Chimie fizică</t>
  </si>
  <si>
    <t>10.D.03.O.005</t>
  </si>
  <si>
    <t>Rezistenţa materialelor</t>
  </si>
  <si>
    <t>10.F.03.O.006</t>
  </si>
  <si>
    <t>Grafică asistată de calculator I</t>
  </si>
  <si>
    <t>10.F.03.O.007</t>
  </si>
  <si>
    <t>Grafică asistată de calculator I - Proiect</t>
  </si>
  <si>
    <t>10.C.03.L.001</t>
  </si>
  <si>
    <t>10.C.03.L.002</t>
  </si>
  <si>
    <t>10.C.03.L.003</t>
  </si>
  <si>
    <t>10.C.03.L.004</t>
  </si>
  <si>
    <t>10.C.01.L.001</t>
  </si>
  <si>
    <t>10.C.01.L.002</t>
  </si>
  <si>
    <t>10.C.02.L.001</t>
  </si>
  <si>
    <t>10.C.02.L.002</t>
  </si>
  <si>
    <t>10.D.04.O.001</t>
  </si>
  <si>
    <t>Termotehnică</t>
  </si>
  <si>
    <t>10.D.04.O.002</t>
  </si>
  <si>
    <t xml:space="preserve">Electrotehnică </t>
  </si>
  <si>
    <t>10.D.04.O.003</t>
  </si>
  <si>
    <t>Organe de mașini și mecanisme</t>
  </si>
  <si>
    <t>10.D.04.O.004</t>
  </si>
  <si>
    <t>10.D.04.O.005</t>
  </si>
  <si>
    <t>10.F.04.O.006</t>
  </si>
  <si>
    <t>Grafică asistată de calculator II</t>
  </si>
  <si>
    <t>10.C.04.O.007</t>
  </si>
  <si>
    <t>Economie generală</t>
  </si>
  <si>
    <t>Turism sportiv I</t>
  </si>
  <si>
    <t>10.C.04.L.002</t>
  </si>
  <si>
    <t>Turism sportiv II</t>
  </si>
  <si>
    <t>10.C.04.L.003</t>
  </si>
  <si>
    <t>10.C.04.L.001</t>
  </si>
  <si>
    <t>10.C.04.L.004</t>
  </si>
  <si>
    <t>Mecanica fluidelor</t>
  </si>
  <si>
    <t>10.C.05.L.001</t>
  </si>
  <si>
    <t>10.C.05.L.002</t>
  </si>
  <si>
    <t>10.C.05.L.003</t>
  </si>
  <si>
    <t>10.C.06.L.001</t>
  </si>
  <si>
    <t>10.C.06.L.002</t>
  </si>
  <si>
    <t>10.C.06.L.003</t>
  </si>
  <si>
    <t>10.C.06.L.004</t>
  </si>
  <si>
    <t>Etică și integritate academică</t>
  </si>
  <si>
    <t>10.S.08.O.007</t>
  </si>
  <si>
    <t>10.S.08.O.008</t>
  </si>
  <si>
    <t>Analiza și sinteza proceselor tehnologice I</t>
  </si>
  <si>
    <t>Dezvoltare durabilă</t>
  </si>
  <si>
    <t>Analiza și sinteza proceselor tehnologice II</t>
  </si>
  <si>
    <t>Managementul mediului</t>
  </si>
  <si>
    <t>Managementul calității</t>
  </si>
  <si>
    <t>10.D.03.A.001</t>
  </si>
  <si>
    <t>Ecologie</t>
  </si>
  <si>
    <t>10.D.03.A.002</t>
  </si>
  <si>
    <t>Ecotoxicologie</t>
  </si>
  <si>
    <t>10.S.03.A.003</t>
  </si>
  <si>
    <t>Calitatea mediului</t>
  </si>
  <si>
    <t>10.S.03.A.004</t>
  </si>
  <si>
    <t>Bilanț de mediu</t>
  </si>
  <si>
    <t>Resurse naturale</t>
  </si>
  <si>
    <t>Fizica atmosferei</t>
  </si>
  <si>
    <t>10.D.04.A.001</t>
  </si>
  <si>
    <t>Chimia mediului</t>
  </si>
  <si>
    <t>10.D.04.A.002</t>
  </si>
  <si>
    <t>Fizica mediului</t>
  </si>
  <si>
    <t>10.D.05.O.001</t>
  </si>
  <si>
    <t>10.D.05.O.002</t>
  </si>
  <si>
    <t>10.S.05.O.003</t>
  </si>
  <si>
    <t>10.D.05.O.004</t>
  </si>
  <si>
    <t>Coroziune și protecție anticorozivă</t>
  </si>
  <si>
    <t>10.D.05.O.005</t>
  </si>
  <si>
    <t>Investigarea factorilor de mediu</t>
  </si>
  <si>
    <t>10.D.05.A.001</t>
  </si>
  <si>
    <t>Metode fizico-chimice de analiză</t>
  </si>
  <si>
    <t>10.D.05.A.002</t>
  </si>
  <si>
    <t>Metode de separare a poluanților</t>
  </si>
  <si>
    <t>10.D.06.O.001</t>
  </si>
  <si>
    <t>10.D.06.O.002</t>
  </si>
  <si>
    <t>10.S.06.O.003</t>
  </si>
  <si>
    <t>10.S.06.O.004</t>
  </si>
  <si>
    <t>Teoria epurării efluenților industriali</t>
  </si>
  <si>
    <t>10.S.06.O.005</t>
  </si>
  <si>
    <t>Raționalizarea consumurilor în metalurgie</t>
  </si>
  <si>
    <t>10.S.06.A.001</t>
  </si>
  <si>
    <t>Deșeuri și tehnologii de valorificare</t>
  </si>
  <si>
    <t>10.S.06.A.002</t>
  </si>
  <si>
    <t>Gestionarea deșeurilor</t>
  </si>
  <si>
    <t>10.S.07.O.001</t>
  </si>
  <si>
    <t>Ecotehnologii de elaborare a metalelor și aliajelor neferoase</t>
  </si>
  <si>
    <t>10.S.07.O.002</t>
  </si>
  <si>
    <t>Ecotehnologii în industria siderurgică</t>
  </si>
  <si>
    <t>10.S.07.O.003</t>
  </si>
  <si>
    <t>Tehnici de achiziție, monitorizare și diagnoză a calității mediului</t>
  </si>
  <si>
    <t>10.S.07.O.004</t>
  </si>
  <si>
    <t>Echipamente pentru epurarea efluenților metalurgici</t>
  </si>
  <si>
    <t>10.S.07.O.005</t>
  </si>
  <si>
    <t>Impactul poluanților asupra mediului</t>
  </si>
  <si>
    <t>10.D.07.O.006</t>
  </si>
  <si>
    <t>Managementul proiectelor de mediu</t>
  </si>
  <si>
    <t>10.S.07.A.001</t>
  </si>
  <si>
    <t>Poluarea fonică</t>
  </si>
  <si>
    <t>10.S.07.A.002</t>
  </si>
  <si>
    <t>Poluarea aerului</t>
  </si>
  <si>
    <t>10.D.07.A.003</t>
  </si>
  <si>
    <t>Bazele și managementul situațiilor de urgentă</t>
  </si>
  <si>
    <t>10.D.07.A.004</t>
  </si>
  <si>
    <t>Evaluarea riscului și managementul dezastrelor</t>
  </si>
  <si>
    <t>10.D.08.O.001</t>
  </si>
  <si>
    <t>Știința solului</t>
  </si>
  <si>
    <t>10.S.08.O.002</t>
  </si>
  <si>
    <t>Combaterea poluării produse de mașini și echipamente termice</t>
  </si>
  <si>
    <t>10.S.08.O.003</t>
  </si>
  <si>
    <t>Tehnici de reabilitare a mediului</t>
  </si>
  <si>
    <t>10.S.08.O.004</t>
  </si>
  <si>
    <t>Tehnologii de neutralizare și depozitare a deșeurilor</t>
  </si>
  <si>
    <t>10.S.08.O.005</t>
  </si>
  <si>
    <t>Surse de energie alternative</t>
  </si>
  <si>
    <t>10.C.08.O.006</t>
  </si>
  <si>
    <t>10.S.08.A.001</t>
  </si>
  <si>
    <t>Politici de mediu</t>
  </si>
  <si>
    <t>10.S.08.A.002</t>
  </si>
  <si>
    <t>Monitoring ecologic</t>
  </si>
  <si>
    <t>Vasile Danuț COJOCARU</t>
  </si>
  <si>
    <t>Ingineria și protecția mediului în industrie</t>
  </si>
  <si>
    <t>10.D.06.O.006</t>
  </si>
  <si>
    <t>10.C.07.L.001</t>
  </si>
  <si>
    <t>10.C.08.L.001</t>
  </si>
  <si>
    <t>Ingineria mediului</t>
  </si>
  <si>
    <t>10 ECTS</t>
  </si>
  <si>
    <t>Limbă modernă I (engleză)</t>
  </si>
  <si>
    <t>10.C.01.A.002</t>
  </si>
  <si>
    <t>Limbă modernă I (franceză)</t>
  </si>
  <si>
    <t>10.C.01.A.003</t>
  </si>
  <si>
    <t>Limbă modernă I (germană)</t>
  </si>
  <si>
    <t>Limbă modernă II (engleză)</t>
  </si>
  <si>
    <t>Limbă modernă II (franceză)</t>
  </si>
  <si>
    <t>Limbă modernă II (germană)</t>
  </si>
  <si>
    <t>Limbă modernă III (engleză)</t>
  </si>
  <si>
    <t>Limbă modernă III (franceză)</t>
  </si>
  <si>
    <t>Limbă modernă III (germană)</t>
  </si>
  <si>
    <t>10.C.03.L.005</t>
  </si>
  <si>
    <t>10.C.03.L.006</t>
  </si>
  <si>
    <t>Limbă modernă IV (engleză)</t>
  </si>
  <si>
    <t>Limbă modernă IV (franceză)</t>
  </si>
  <si>
    <t>Limbă modernă IV (germană)</t>
  </si>
  <si>
    <t>10.C.04.L.005</t>
  </si>
  <si>
    <t>10.C.04.L.006</t>
  </si>
  <si>
    <t>360 de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</si>
</sst>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7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5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35" xfId="0" applyBorder="1" applyAlignment="1">
      <alignment horizontal="center"/>
    </xf>
    <xf numFmtId="0" fontId="0" fillId="0" borderId="51" xfId="0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68" xfId="0" applyBorder="1" applyAlignment="1">
      <alignment horizontal="center"/>
    </xf>
    <xf numFmtId="0" fontId="0" fillId="0" borderId="66" xfId="0" applyBorder="1" applyAlignment="1">
      <alignment horizontal="left" vertical="center" wrapText="1"/>
    </xf>
    <xf numFmtId="0" fontId="0" fillId="0" borderId="68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 wrapText="1"/>
    </xf>
    <xf numFmtId="0" fontId="0" fillId="0" borderId="53" xfId="0" applyBorder="1" applyAlignment="1">
      <alignment horizontal="center"/>
    </xf>
    <xf numFmtId="0" fontId="0" fillId="0" borderId="70" xfId="0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53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textRotation="90" wrapText="1"/>
    </xf>
    <xf numFmtId="0" fontId="1" fillId="2" borderId="3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164" fontId="11" fillId="0" borderId="57" xfId="0" applyNumberFormat="1" applyFont="1" applyBorder="1" applyAlignment="1">
      <alignment horizontal="center" vertical="center" wrapText="1"/>
    </xf>
    <xf numFmtId="164" fontId="11" fillId="0" borderId="76" xfId="0" applyNumberFormat="1" applyFont="1" applyBorder="1" applyAlignment="1">
      <alignment horizontal="center" vertical="center" wrapText="1"/>
    </xf>
    <xf numFmtId="164" fontId="11" fillId="0" borderId="45" xfId="0" applyNumberFormat="1" applyFont="1" applyBorder="1" applyAlignment="1">
      <alignment horizontal="center" vertical="center" wrapText="1"/>
    </xf>
    <xf numFmtId="164" fontId="11" fillId="0" borderId="42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26" xfId="0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3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89"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00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00FF99"/>
      <color rgb="FFFFFF99"/>
      <color rgb="FFCD54DA"/>
      <color rgb="FFFFCC66"/>
      <color rgb="FFFF99CC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0</xdr:rowOff>
    </xdr:from>
    <xdr:to>
      <xdr:col>1</xdr:col>
      <xdr:colOff>771525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29029B4-4D5F-4737-9B66-1A5D054E69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20675" y="0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0</xdr:colOff>
      <xdr:row>0</xdr:row>
      <xdr:rowOff>2978</xdr:rowOff>
    </xdr:from>
    <xdr:to>
      <xdr:col>12</xdr:col>
      <xdr:colOff>5462</xdr:colOff>
      <xdr:row>0</xdr:row>
      <xdr:rowOff>699489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B356E534-85BE-C938-72F6-D1481AF00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29625" y="2978"/>
          <a:ext cx="707931" cy="6965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42209</xdr:colOff>
      <xdr:row>0</xdr:row>
      <xdr:rowOff>0</xdr:rowOff>
    </xdr:from>
    <xdr:to>
      <xdr:col>1</xdr:col>
      <xdr:colOff>807384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B434C9-CB2C-4AF8-BB28-233EA0E95C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55974" y="0"/>
          <a:ext cx="765175" cy="7530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3293</xdr:colOff>
      <xdr:row>0</xdr:row>
      <xdr:rowOff>0</xdr:rowOff>
    </xdr:from>
    <xdr:to>
      <xdr:col>12</xdr:col>
      <xdr:colOff>23478</xdr:colOff>
      <xdr:row>0</xdr:row>
      <xdr:rowOff>711993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F3AC8BF-1AA0-89F4-1CB4-58321D5B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93" y="0"/>
          <a:ext cx="723665" cy="711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73025</xdr:colOff>
      <xdr:row>0</xdr:row>
      <xdr:rowOff>0</xdr:rowOff>
    </xdr:from>
    <xdr:to>
      <xdr:col>1</xdr:col>
      <xdr:colOff>838200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6DE958A-7C91-4ACC-9597-96798542BA1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87350" y="0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3196</xdr:colOff>
      <xdr:row>0</xdr:row>
      <xdr:rowOff>0</xdr:rowOff>
    </xdr:from>
    <xdr:to>
      <xdr:col>12</xdr:col>
      <xdr:colOff>6328</xdr:colOff>
      <xdr:row>0</xdr:row>
      <xdr:rowOff>691356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DFDCB08-9887-9E02-73CD-1E55F1B8F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696" y="0"/>
          <a:ext cx="702690" cy="6913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19797</xdr:colOff>
      <xdr:row>0</xdr:row>
      <xdr:rowOff>0</xdr:rowOff>
    </xdr:from>
    <xdr:to>
      <xdr:col>1</xdr:col>
      <xdr:colOff>784972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FCCFC9E-BB33-4F3B-A8BB-FBD1A642D7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33562" y="0"/>
          <a:ext cx="765175" cy="7530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3278</xdr:colOff>
      <xdr:row>0</xdr:row>
      <xdr:rowOff>0</xdr:rowOff>
    </xdr:from>
    <xdr:to>
      <xdr:col>11</xdr:col>
      <xdr:colOff>110153</xdr:colOff>
      <xdr:row>0</xdr:row>
      <xdr:rowOff>709083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2A130893-F777-6013-516E-475E9AAC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78" y="0"/>
          <a:ext cx="720708" cy="7090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1</xdr:col>
      <xdr:colOff>790575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C3892B8-E6FA-4794-AFA7-C4F3BFFFBE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39725" y="0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3279</xdr:colOff>
      <xdr:row>0</xdr:row>
      <xdr:rowOff>0</xdr:rowOff>
    </xdr:from>
    <xdr:to>
      <xdr:col>12</xdr:col>
      <xdr:colOff>43479</xdr:colOff>
      <xdr:row>0</xdr:row>
      <xdr:rowOff>709083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EAAEAB30-5105-90ED-FE3A-C5F1EA1E5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79" y="0"/>
          <a:ext cx="720708" cy="7090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0</xdr:row>
      <xdr:rowOff>0</xdr:rowOff>
    </xdr:from>
    <xdr:to>
      <xdr:col>1</xdr:col>
      <xdr:colOff>781050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C75A32-2CB3-4290-B04D-C70FCFE96D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30200" y="0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3244</xdr:colOff>
      <xdr:row>0</xdr:row>
      <xdr:rowOff>0</xdr:rowOff>
    </xdr:from>
    <xdr:to>
      <xdr:col>12</xdr:col>
      <xdr:colOff>7339</xdr:colOff>
      <xdr:row>0</xdr:row>
      <xdr:rowOff>701675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4F9124EC-9F4C-5922-2E10-005A5C08B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44" y="0"/>
          <a:ext cx="713178" cy="701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3263</xdr:colOff>
      <xdr:row>0</xdr:row>
      <xdr:rowOff>0</xdr:rowOff>
    </xdr:from>
    <xdr:to>
      <xdr:col>12</xdr:col>
      <xdr:colOff>21389</xdr:colOff>
      <xdr:row>0</xdr:row>
      <xdr:rowOff>705802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CD53D45-54AB-FC7E-9B1A-C258380CA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2413" y="0"/>
          <a:ext cx="717373" cy="705802"/>
        </a:xfrm>
        <a:prstGeom prst="rect">
          <a:avLst/>
        </a:prstGeom>
      </xdr:spPr>
    </xdr:pic>
    <xdr:clientData/>
  </xdr:twoCellAnchor>
  <xdr:twoCellAnchor editAs="oneCell">
    <xdr:from>
      <xdr:col>1</xdr:col>
      <xdr:colOff>74786</xdr:colOff>
      <xdr:row>0</xdr:row>
      <xdr:rowOff>0</xdr:rowOff>
    </xdr:from>
    <xdr:to>
      <xdr:col>1</xdr:col>
      <xdr:colOff>839961</xdr:colOff>
      <xdr:row>1</xdr:row>
      <xdr:rowOff>24674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E86C6A-2DEA-449D-B86C-7796E4D693A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88551" y="0"/>
          <a:ext cx="765175" cy="7530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311150</xdr:colOff>
      <xdr:row>0</xdr:row>
      <xdr:rowOff>0</xdr:rowOff>
    </xdr:from>
    <xdr:to>
      <xdr:col>1</xdr:col>
      <xdr:colOff>762560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1FA87E7-3275-4911-B170-7F7115865E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11150" y="0"/>
          <a:ext cx="765175" cy="7530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3303</xdr:colOff>
      <xdr:row>0</xdr:row>
      <xdr:rowOff>0</xdr:rowOff>
    </xdr:from>
    <xdr:to>
      <xdr:col>11</xdr:col>
      <xdr:colOff>343907</xdr:colOff>
      <xdr:row>0</xdr:row>
      <xdr:rowOff>714375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F4BDCDDA-537B-5BFF-38EA-2619CFD8F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2453" y="0"/>
          <a:ext cx="726086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zoomScaleNormal="100" zoomScaleSheetLayoutView="100" workbookViewId="0">
      <selection activeCell="C1" sqref="C1:I1"/>
    </sheetView>
  </sheetViews>
  <sheetFormatPr defaultRowHeight="15" x14ac:dyDescent="0.25"/>
  <cols>
    <col min="1" max="1" width="4.7109375" style="5" customWidth="1"/>
    <col min="2" max="2" width="17" customWidth="1"/>
    <col min="3" max="3" width="80.28515625" customWidth="1"/>
    <col min="4" max="4" width="10.42578125" customWidth="1"/>
    <col min="5" max="5" width="6" customWidth="1"/>
    <col min="6" max="9" width="4.42578125" customWidth="1"/>
    <col min="10" max="10" width="9.5703125" customWidth="1"/>
    <col min="11" max="11" width="5.8554687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30" t="s">
        <v>0</v>
      </c>
      <c r="D1" s="130"/>
      <c r="E1" s="130"/>
      <c r="F1" s="130"/>
      <c r="G1" s="130"/>
      <c r="H1" s="130"/>
      <c r="I1" s="130"/>
      <c r="J1" s="4"/>
      <c r="K1" s="181"/>
      <c r="L1" s="181"/>
      <c r="P1" s="90"/>
      <c r="Q1" s="90"/>
      <c r="R1" s="90"/>
      <c r="S1" s="90"/>
      <c r="T1" s="90"/>
    </row>
    <row r="2" spans="1:20" ht="15" customHeight="1" x14ac:dyDescent="0.25">
      <c r="B2" s="160"/>
      <c r="C2" s="160"/>
      <c r="D2" s="154"/>
      <c r="E2" s="154"/>
      <c r="F2" s="154"/>
      <c r="G2" s="154"/>
      <c r="H2" s="154"/>
      <c r="J2" s="7" t="s">
        <v>1</v>
      </c>
      <c r="K2" s="160" t="s">
        <v>46</v>
      </c>
      <c r="L2" s="160"/>
      <c r="P2" s="91"/>
      <c r="Q2" s="91"/>
      <c r="R2" s="91"/>
      <c r="S2" s="91"/>
      <c r="T2" s="91"/>
    </row>
    <row r="3" spans="1:20" x14ac:dyDescent="0.25">
      <c r="B3" s="6" t="s">
        <v>2</v>
      </c>
      <c r="C3" s="160" t="s">
        <v>236</v>
      </c>
      <c r="D3" s="160"/>
      <c r="E3" s="160"/>
      <c r="F3" s="160"/>
      <c r="G3" s="160"/>
      <c r="J3" s="7" t="s">
        <v>3</v>
      </c>
      <c r="K3" s="160" t="s">
        <v>4</v>
      </c>
      <c r="L3" s="160"/>
      <c r="P3" s="91"/>
      <c r="Q3" s="91"/>
      <c r="R3" s="91"/>
      <c r="S3" s="91"/>
      <c r="T3" s="91"/>
    </row>
    <row r="4" spans="1:20" ht="30" x14ac:dyDescent="0.25">
      <c r="B4" s="6" t="s">
        <v>5</v>
      </c>
      <c r="C4" s="160" t="s">
        <v>232</v>
      </c>
      <c r="D4" s="160"/>
      <c r="E4" s="160"/>
      <c r="F4" s="160"/>
      <c r="G4" s="160"/>
      <c r="J4" s="7" t="s">
        <v>6</v>
      </c>
      <c r="K4" s="160" t="s">
        <v>4</v>
      </c>
      <c r="L4" s="160"/>
      <c r="P4" s="91"/>
      <c r="Q4" s="91"/>
      <c r="R4" s="91"/>
      <c r="S4" s="91"/>
      <c r="T4" s="91"/>
    </row>
    <row r="5" spans="1:20" s="32" customFormat="1" ht="12" customHeight="1" thickBot="1" x14ac:dyDescent="0.25">
      <c r="A5" s="29"/>
      <c r="B5" s="30"/>
      <c r="C5" s="31"/>
      <c r="D5" s="31"/>
      <c r="E5" s="31"/>
      <c r="F5" s="31"/>
      <c r="G5" s="31"/>
      <c r="J5" s="33"/>
      <c r="K5" s="34"/>
      <c r="L5" s="31"/>
      <c r="M5" s="29"/>
      <c r="P5" s="91"/>
      <c r="Q5" s="91"/>
      <c r="R5" s="91"/>
      <c r="S5" s="91"/>
      <c r="T5" s="91"/>
    </row>
    <row r="6" spans="1:20" s="1" customFormat="1" ht="20.100000000000001" customHeight="1" x14ac:dyDescent="0.25">
      <c r="A6" s="189" t="s">
        <v>7</v>
      </c>
      <c r="B6" s="185" t="s">
        <v>8</v>
      </c>
      <c r="C6" s="185" t="s">
        <v>9</v>
      </c>
      <c r="D6" s="185" t="s">
        <v>10</v>
      </c>
      <c r="E6" s="187" t="s">
        <v>11</v>
      </c>
      <c r="F6" s="185" t="s">
        <v>12</v>
      </c>
      <c r="G6" s="185"/>
      <c r="H6" s="185"/>
      <c r="I6" s="185"/>
      <c r="J6" s="185" t="s">
        <v>13</v>
      </c>
      <c r="K6" s="185"/>
      <c r="L6" s="185" t="s">
        <v>14</v>
      </c>
      <c r="M6" s="191"/>
      <c r="P6" s="91"/>
      <c r="Q6" s="91"/>
      <c r="R6" s="91"/>
      <c r="S6" s="91"/>
      <c r="T6" s="91"/>
    </row>
    <row r="7" spans="1:20" ht="30.75" thickBot="1" x14ac:dyDescent="0.3">
      <c r="A7" s="190"/>
      <c r="B7" s="186"/>
      <c r="C7" s="186"/>
      <c r="D7" s="186"/>
      <c r="E7" s="188"/>
      <c r="F7" s="9" t="s">
        <v>15</v>
      </c>
      <c r="G7" s="9" t="s">
        <v>16</v>
      </c>
      <c r="H7" s="9" t="s">
        <v>17</v>
      </c>
      <c r="I7" s="9" t="s">
        <v>18</v>
      </c>
      <c r="J7" s="126" t="s">
        <v>19</v>
      </c>
      <c r="K7" s="126" t="s">
        <v>20</v>
      </c>
      <c r="L7" s="186"/>
      <c r="M7" s="192"/>
      <c r="P7" s="91"/>
      <c r="Q7" s="91"/>
      <c r="R7" s="91"/>
      <c r="S7" s="91"/>
      <c r="T7" s="91"/>
    </row>
    <row r="8" spans="1:20" ht="15.75" thickBot="1" x14ac:dyDescent="0.3">
      <c r="A8" s="182" t="s">
        <v>21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4"/>
      <c r="P8" s="91"/>
      <c r="Q8" s="91"/>
      <c r="R8" s="91"/>
      <c r="S8" s="91"/>
      <c r="T8" s="91"/>
    </row>
    <row r="9" spans="1:20" ht="15" customHeight="1" x14ac:dyDescent="0.25">
      <c r="A9" s="45">
        <v>1</v>
      </c>
      <c r="B9" s="18" t="s">
        <v>73</v>
      </c>
      <c r="C9" s="60" t="s">
        <v>74</v>
      </c>
      <c r="D9" s="24" t="s">
        <v>22</v>
      </c>
      <c r="E9" s="24">
        <v>5</v>
      </c>
      <c r="F9" s="25">
        <v>2</v>
      </c>
      <c r="G9" s="18">
        <v>2</v>
      </c>
      <c r="H9" s="18"/>
      <c r="I9" s="18"/>
      <c r="J9" s="18">
        <f>SUM(F9:I9)*14</f>
        <v>56</v>
      </c>
      <c r="K9" s="18">
        <f>E9*25-J9</f>
        <v>69</v>
      </c>
      <c r="L9" s="161" t="s">
        <v>23</v>
      </c>
      <c r="M9" s="162"/>
      <c r="P9" s="91"/>
      <c r="Q9" s="91"/>
      <c r="R9" s="91"/>
      <c r="S9" s="91"/>
      <c r="T9" s="91"/>
    </row>
    <row r="10" spans="1:20" ht="15" customHeight="1" x14ac:dyDescent="0.25">
      <c r="A10" s="46">
        <v>2</v>
      </c>
      <c r="B10" s="19" t="s">
        <v>75</v>
      </c>
      <c r="C10" s="61" t="s">
        <v>76</v>
      </c>
      <c r="D10" s="20" t="s">
        <v>22</v>
      </c>
      <c r="E10" s="20">
        <v>4</v>
      </c>
      <c r="F10" s="22">
        <v>2</v>
      </c>
      <c r="G10" s="19"/>
      <c r="H10" s="19">
        <v>2</v>
      </c>
      <c r="I10" s="19"/>
      <c r="J10" s="19">
        <f t="shared" ref="J10:J15" si="0">SUM(F10:I10)*14</f>
        <v>56</v>
      </c>
      <c r="K10" s="19">
        <f t="shared" ref="K10:K15" si="1">E10*25-J10</f>
        <v>44</v>
      </c>
      <c r="L10" s="142" t="s">
        <v>23</v>
      </c>
      <c r="M10" s="143"/>
      <c r="P10" s="91"/>
      <c r="Q10" s="91"/>
      <c r="R10" s="91"/>
      <c r="S10" s="91"/>
      <c r="T10" s="91"/>
    </row>
    <row r="11" spans="1:20" ht="15" customHeight="1" x14ac:dyDescent="0.25">
      <c r="A11" s="46">
        <v>3</v>
      </c>
      <c r="B11" s="19" t="s">
        <v>77</v>
      </c>
      <c r="C11" s="61" t="s">
        <v>78</v>
      </c>
      <c r="D11" s="20" t="s">
        <v>22</v>
      </c>
      <c r="E11" s="20">
        <v>4</v>
      </c>
      <c r="F11" s="22">
        <v>2</v>
      </c>
      <c r="G11" s="19"/>
      <c r="H11" s="19">
        <v>2</v>
      </c>
      <c r="I11" s="19"/>
      <c r="J11" s="19">
        <f t="shared" si="0"/>
        <v>56</v>
      </c>
      <c r="K11" s="19">
        <f t="shared" si="1"/>
        <v>44</v>
      </c>
      <c r="L11" s="142" t="s">
        <v>23</v>
      </c>
      <c r="M11" s="143"/>
      <c r="P11" s="91"/>
      <c r="Q11" s="91"/>
      <c r="R11" s="91"/>
      <c r="S11" s="91"/>
      <c r="T11" s="91"/>
    </row>
    <row r="12" spans="1:20" x14ac:dyDescent="0.25">
      <c r="A12" s="46">
        <v>4</v>
      </c>
      <c r="B12" s="19" t="s">
        <v>79</v>
      </c>
      <c r="C12" s="61" t="s">
        <v>80</v>
      </c>
      <c r="D12" s="20" t="s">
        <v>15</v>
      </c>
      <c r="E12" s="20">
        <v>4</v>
      </c>
      <c r="F12" s="22">
        <v>2</v>
      </c>
      <c r="G12" s="19">
        <v>1</v>
      </c>
      <c r="H12" s="19"/>
      <c r="I12" s="19"/>
      <c r="J12" s="19">
        <f t="shared" si="0"/>
        <v>42</v>
      </c>
      <c r="K12" s="19">
        <f t="shared" si="1"/>
        <v>58</v>
      </c>
      <c r="L12" s="142" t="s">
        <v>23</v>
      </c>
      <c r="M12" s="143"/>
      <c r="P12" s="91"/>
      <c r="Q12" s="91"/>
      <c r="R12" s="91"/>
      <c r="S12" s="91"/>
      <c r="T12" s="91"/>
    </row>
    <row r="13" spans="1:20" x14ac:dyDescent="0.25">
      <c r="A13" s="46">
        <v>5</v>
      </c>
      <c r="B13" s="19" t="s">
        <v>81</v>
      </c>
      <c r="C13" s="61" t="s">
        <v>82</v>
      </c>
      <c r="D13" s="20" t="s">
        <v>15</v>
      </c>
      <c r="E13" s="20">
        <v>3</v>
      </c>
      <c r="F13" s="22">
        <v>1</v>
      </c>
      <c r="G13" s="19">
        <v>1</v>
      </c>
      <c r="H13" s="19"/>
      <c r="I13" s="19"/>
      <c r="J13" s="19">
        <f t="shared" si="0"/>
        <v>28</v>
      </c>
      <c r="K13" s="19">
        <f t="shared" si="1"/>
        <v>47</v>
      </c>
      <c r="L13" s="164" t="s">
        <v>23</v>
      </c>
      <c r="M13" s="165"/>
      <c r="P13" s="91"/>
      <c r="Q13" s="91"/>
      <c r="R13" s="91"/>
      <c r="S13" s="91"/>
      <c r="T13" s="91"/>
    </row>
    <row r="14" spans="1:20" ht="15" customHeight="1" x14ac:dyDescent="0.25">
      <c r="A14" s="46">
        <v>6</v>
      </c>
      <c r="B14" s="19" t="s">
        <v>83</v>
      </c>
      <c r="C14" s="61" t="s">
        <v>84</v>
      </c>
      <c r="D14" s="20" t="s">
        <v>25</v>
      </c>
      <c r="E14" s="20">
        <v>6</v>
      </c>
      <c r="F14" s="22">
        <v>3</v>
      </c>
      <c r="G14" s="19"/>
      <c r="H14" s="19">
        <v>3</v>
      </c>
      <c r="I14" s="19"/>
      <c r="J14" s="19">
        <f t="shared" si="0"/>
        <v>84</v>
      </c>
      <c r="K14" s="19">
        <f t="shared" si="1"/>
        <v>66</v>
      </c>
      <c r="L14" s="164" t="s">
        <v>23</v>
      </c>
      <c r="M14" s="165"/>
      <c r="P14" s="91"/>
      <c r="Q14" s="91"/>
      <c r="R14" s="91"/>
      <c r="S14" s="91"/>
      <c r="T14" s="91"/>
    </row>
    <row r="15" spans="1:20" ht="15.75" thickBot="1" x14ac:dyDescent="0.3">
      <c r="A15" s="89">
        <v>7</v>
      </c>
      <c r="B15" s="58" t="s">
        <v>85</v>
      </c>
      <c r="C15" s="88" t="s">
        <v>86</v>
      </c>
      <c r="D15" s="82" t="s">
        <v>22</v>
      </c>
      <c r="E15" s="82">
        <v>2</v>
      </c>
      <c r="F15" s="83"/>
      <c r="G15" s="58"/>
      <c r="H15" s="58"/>
      <c r="I15" s="58">
        <v>2</v>
      </c>
      <c r="J15" s="58">
        <f t="shared" si="0"/>
        <v>28</v>
      </c>
      <c r="K15" s="58">
        <f t="shared" si="1"/>
        <v>22</v>
      </c>
      <c r="L15" s="169" t="s">
        <v>24</v>
      </c>
      <c r="M15" s="170"/>
      <c r="P15" s="91"/>
      <c r="Q15" s="91"/>
      <c r="R15" s="91"/>
      <c r="S15" s="91"/>
      <c r="T15" s="91"/>
    </row>
    <row r="16" spans="1:20" ht="14.45" customHeight="1" thickBot="1" x14ac:dyDescent="0.3">
      <c r="A16" s="166" t="s">
        <v>26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8"/>
      <c r="P16" s="91"/>
      <c r="Q16" s="91"/>
      <c r="R16" s="91"/>
      <c r="S16" s="91"/>
      <c r="T16" s="91"/>
    </row>
    <row r="17" spans="1:20" ht="15" customHeight="1" x14ac:dyDescent="0.25">
      <c r="A17" s="44">
        <v>8</v>
      </c>
      <c r="B17" s="18" t="s">
        <v>87</v>
      </c>
      <c r="C17" s="65" t="s">
        <v>238</v>
      </c>
      <c r="D17" s="138" t="s">
        <v>15</v>
      </c>
      <c r="E17" s="138">
        <v>2</v>
      </c>
      <c r="F17" s="171"/>
      <c r="G17" s="140">
        <v>1</v>
      </c>
      <c r="H17" s="140"/>
      <c r="I17" s="140"/>
      <c r="J17" s="140">
        <f t="shared" ref="J17" si="2">SUM(F17:I17)*14</f>
        <v>14</v>
      </c>
      <c r="K17" s="140">
        <f t="shared" ref="K17" si="3">E17*25-J17</f>
        <v>36</v>
      </c>
      <c r="L17" s="173" t="s">
        <v>24</v>
      </c>
      <c r="M17" s="174"/>
      <c r="P17" s="91"/>
      <c r="Q17" s="91"/>
      <c r="R17" s="91"/>
      <c r="S17" s="91"/>
      <c r="T17" s="91"/>
    </row>
    <row r="18" spans="1:20" ht="15" customHeight="1" x14ac:dyDescent="0.25">
      <c r="A18" s="42">
        <v>9</v>
      </c>
      <c r="B18" s="19" t="s">
        <v>239</v>
      </c>
      <c r="C18" s="109" t="s">
        <v>240</v>
      </c>
      <c r="D18" s="139"/>
      <c r="E18" s="139"/>
      <c r="F18" s="172"/>
      <c r="G18" s="141"/>
      <c r="H18" s="141"/>
      <c r="I18" s="141"/>
      <c r="J18" s="141"/>
      <c r="K18" s="141"/>
      <c r="L18" s="175"/>
      <c r="M18" s="176"/>
      <c r="P18" s="91"/>
      <c r="Q18" s="91"/>
      <c r="R18" s="91"/>
      <c r="S18" s="91"/>
      <c r="T18" s="91"/>
    </row>
    <row r="19" spans="1:20" ht="15" customHeight="1" thickBot="1" x14ac:dyDescent="0.3">
      <c r="A19" s="87">
        <v>10</v>
      </c>
      <c r="B19" s="58" t="s">
        <v>241</v>
      </c>
      <c r="C19" s="116" t="s">
        <v>242</v>
      </c>
      <c r="D19" s="139"/>
      <c r="E19" s="139"/>
      <c r="F19" s="172"/>
      <c r="G19" s="141"/>
      <c r="H19" s="141"/>
      <c r="I19" s="141"/>
      <c r="J19" s="141"/>
      <c r="K19" s="141"/>
      <c r="L19" s="175"/>
      <c r="M19" s="176"/>
      <c r="P19" s="91"/>
      <c r="Q19" s="91"/>
      <c r="R19" s="91"/>
      <c r="S19" s="91"/>
      <c r="T19" s="91"/>
    </row>
    <row r="20" spans="1:20" x14ac:dyDescent="0.25">
      <c r="A20" s="177" t="s">
        <v>27</v>
      </c>
      <c r="B20" s="178"/>
      <c r="C20" s="178"/>
      <c r="D20" s="13" t="s">
        <v>28</v>
      </c>
      <c r="E20" s="134">
        <f t="shared" ref="E20:K20" si="4">SUM(E9:E17)</f>
        <v>30</v>
      </c>
      <c r="F20" s="105">
        <f t="shared" si="4"/>
        <v>12</v>
      </c>
      <c r="G20" s="106">
        <f t="shared" si="4"/>
        <v>5</v>
      </c>
      <c r="H20" s="106">
        <f t="shared" si="4"/>
        <v>7</v>
      </c>
      <c r="I20" s="106">
        <f t="shared" si="4"/>
        <v>2</v>
      </c>
      <c r="J20" s="136">
        <f t="shared" si="4"/>
        <v>364</v>
      </c>
      <c r="K20" s="136">
        <f t="shared" si="4"/>
        <v>386</v>
      </c>
      <c r="L20" s="106" t="s">
        <v>29</v>
      </c>
      <c r="M20" s="119" t="s">
        <v>30</v>
      </c>
      <c r="P20" s="91"/>
      <c r="Q20" s="91"/>
      <c r="R20" s="91"/>
      <c r="S20" s="91"/>
      <c r="T20" s="91"/>
    </row>
    <row r="21" spans="1:20" ht="15.75" thickBot="1" x14ac:dyDescent="0.3">
      <c r="A21" s="179"/>
      <c r="B21" s="180"/>
      <c r="C21" s="180"/>
      <c r="D21" s="14" t="s">
        <v>31</v>
      </c>
      <c r="E21" s="135"/>
      <c r="F21" s="97">
        <f>COUNT(F9:F17)</f>
        <v>6</v>
      </c>
      <c r="G21" s="15">
        <f>COUNT(G9:G17)</f>
        <v>4</v>
      </c>
      <c r="H21" s="15">
        <f>COUNT(H9:H17)</f>
        <v>3</v>
      </c>
      <c r="I21" s="15">
        <f>COUNT(I9:I17)</f>
        <v>1</v>
      </c>
      <c r="J21" s="137"/>
      <c r="K21" s="137"/>
      <c r="L21" s="16">
        <f>COUNTIF(L1:L20,"=E")</f>
        <v>6</v>
      </c>
      <c r="M21" s="17">
        <f>COUNTIF(L1:L20,"=V")</f>
        <v>2</v>
      </c>
      <c r="P21" s="91"/>
      <c r="Q21" s="91"/>
      <c r="R21" s="91"/>
      <c r="S21" s="91"/>
      <c r="T21" s="91"/>
    </row>
    <row r="22" spans="1:20" ht="15" customHeight="1" thickBot="1" x14ac:dyDescent="0.3">
      <c r="A22" s="131" t="s">
        <v>32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3"/>
      <c r="P22" s="91"/>
      <c r="Q22" s="11"/>
      <c r="R22" s="91"/>
      <c r="S22" s="91"/>
      <c r="T22" s="91"/>
    </row>
    <row r="23" spans="1:20" ht="15" customHeight="1" x14ac:dyDescent="0.25">
      <c r="A23" s="42">
        <v>11</v>
      </c>
      <c r="B23" s="19" t="s">
        <v>122</v>
      </c>
      <c r="C23" s="61" t="s">
        <v>33</v>
      </c>
      <c r="D23" s="67" t="s">
        <v>15</v>
      </c>
      <c r="E23" s="20">
        <v>5</v>
      </c>
      <c r="F23" s="22">
        <v>2</v>
      </c>
      <c r="G23" s="19">
        <v>2</v>
      </c>
      <c r="H23" s="19"/>
      <c r="I23" s="19"/>
      <c r="J23" s="19">
        <f t="shared" ref="J23:J24" si="5">SUM(F23:I23)*14</f>
        <v>56</v>
      </c>
      <c r="K23" s="19">
        <f t="shared" ref="K23:K24" si="6">E23*25-J23</f>
        <v>69</v>
      </c>
      <c r="L23" s="142" t="s">
        <v>23</v>
      </c>
      <c r="M23" s="143"/>
      <c r="P23" s="91"/>
      <c r="Q23" s="11"/>
      <c r="R23" s="92"/>
      <c r="S23" s="92"/>
      <c r="T23" s="92"/>
    </row>
    <row r="24" spans="1:20" ht="15.75" customHeight="1" thickBot="1" x14ac:dyDescent="0.3">
      <c r="A24" s="43">
        <v>12</v>
      </c>
      <c r="B24" s="16" t="s">
        <v>123</v>
      </c>
      <c r="C24" s="62" t="s">
        <v>34</v>
      </c>
      <c r="D24" s="68" t="s">
        <v>15</v>
      </c>
      <c r="E24" s="21">
        <v>3</v>
      </c>
      <c r="F24" s="23"/>
      <c r="G24" s="16"/>
      <c r="H24" s="16"/>
      <c r="I24" s="16">
        <v>4</v>
      </c>
      <c r="J24" s="16">
        <f t="shared" si="5"/>
        <v>56</v>
      </c>
      <c r="K24" s="16">
        <f t="shared" si="6"/>
        <v>19</v>
      </c>
      <c r="L24" s="155" t="s">
        <v>24</v>
      </c>
      <c r="M24" s="156"/>
      <c r="P24" s="91"/>
      <c r="Q24" s="11"/>
      <c r="R24" s="91"/>
      <c r="S24" s="91"/>
      <c r="T24" s="91"/>
    </row>
    <row r="25" spans="1:20" ht="15.75" customHeight="1" thickBo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P25" s="28"/>
      <c r="Q25" s="11"/>
      <c r="R25" s="27"/>
      <c r="S25" s="27"/>
      <c r="T25" s="27"/>
    </row>
    <row r="26" spans="1:20" ht="15.75" customHeight="1" x14ac:dyDescent="0.25">
      <c r="B26" s="144" t="s">
        <v>35</v>
      </c>
      <c r="C26" s="39" t="s">
        <v>36</v>
      </c>
      <c r="D26" s="147">
        <f>SUM(F9:I15)</f>
        <v>25</v>
      </c>
      <c r="E26" s="136"/>
      <c r="F26" s="136"/>
      <c r="G26" s="136"/>
      <c r="H26" s="136"/>
      <c r="I26" s="136"/>
      <c r="J26" s="136"/>
      <c r="K26" s="136"/>
      <c r="L26" s="136"/>
      <c r="M26" s="148"/>
      <c r="P26" s="28"/>
      <c r="Q26" s="11"/>
      <c r="R26" s="27"/>
      <c r="S26" s="27"/>
      <c r="T26" s="27"/>
    </row>
    <row r="27" spans="1:20" ht="15.75" customHeight="1" x14ac:dyDescent="0.25">
      <c r="B27" s="145"/>
      <c r="C27" s="40" t="s">
        <v>37</v>
      </c>
      <c r="D27" s="149">
        <f>SUM(F17:I17)</f>
        <v>1</v>
      </c>
      <c r="E27" s="150"/>
      <c r="F27" s="150"/>
      <c r="G27" s="150"/>
      <c r="H27" s="150"/>
      <c r="I27" s="150"/>
      <c r="J27" s="150"/>
      <c r="K27" s="150"/>
      <c r="L27" s="150"/>
      <c r="M27" s="151"/>
      <c r="P27" s="28"/>
      <c r="Q27" s="11"/>
      <c r="R27" s="27"/>
      <c r="S27" s="27"/>
      <c r="T27" s="27"/>
    </row>
    <row r="28" spans="1:20" ht="15.75" customHeight="1" thickBot="1" x14ac:dyDescent="0.3">
      <c r="B28" s="146"/>
      <c r="C28" s="41" t="s">
        <v>38</v>
      </c>
      <c r="D28" s="152">
        <f>SUM(F23:I24)</f>
        <v>8</v>
      </c>
      <c r="E28" s="137"/>
      <c r="F28" s="137"/>
      <c r="G28" s="137"/>
      <c r="H28" s="137"/>
      <c r="I28" s="137"/>
      <c r="J28" s="137"/>
      <c r="K28" s="137"/>
      <c r="L28" s="137"/>
      <c r="M28" s="153"/>
      <c r="P28" s="28"/>
      <c r="Q28" s="11"/>
      <c r="R28" s="27"/>
      <c r="S28" s="27"/>
      <c r="T28" s="27"/>
    </row>
    <row r="29" spans="1:20" s="32" customFormat="1" ht="15.75" customHeight="1" x14ac:dyDescent="0.2">
      <c r="A29" s="29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P29" s="36"/>
      <c r="Q29" s="37"/>
      <c r="R29" s="38"/>
      <c r="S29" s="38"/>
      <c r="T29" s="38"/>
    </row>
    <row r="30" spans="1:20" ht="18" customHeight="1" x14ac:dyDescent="0.25">
      <c r="B30" s="3" t="s">
        <v>39</v>
      </c>
      <c r="C30" s="8"/>
      <c r="D30" s="1"/>
      <c r="E30" s="154" t="s">
        <v>40</v>
      </c>
      <c r="F30" s="154"/>
      <c r="G30" s="3"/>
      <c r="H30" s="1"/>
      <c r="I30" s="1"/>
      <c r="J30" s="157" t="s">
        <v>41</v>
      </c>
      <c r="K30" s="157"/>
      <c r="L30" s="157"/>
      <c r="M30" s="157"/>
      <c r="P30" s="12"/>
      <c r="Q30" s="11"/>
      <c r="R30" s="163"/>
      <c r="S30" s="163"/>
      <c r="T30" s="163"/>
    </row>
    <row r="31" spans="1:20" ht="15" customHeight="1" x14ac:dyDescent="0.25">
      <c r="B31" s="160" t="s">
        <v>42</v>
      </c>
      <c r="C31" s="160"/>
      <c r="D31" s="158" t="s">
        <v>72</v>
      </c>
      <c r="E31" s="158"/>
      <c r="F31" s="158"/>
      <c r="G31" s="158"/>
      <c r="H31" s="158"/>
      <c r="I31" s="158"/>
      <c r="J31" s="159" t="s">
        <v>231</v>
      </c>
      <c r="K31" s="159"/>
      <c r="L31" s="159"/>
      <c r="M31" s="159"/>
      <c r="P31" s="12"/>
      <c r="Q31" s="11"/>
      <c r="R31" s="12"/>
      <c r="S31" s="12"/>
      <c r="T31" s="12"/>
    </row>
    <row r="32" spans="1:20" ht="1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P32" s="10"/>
      <c r="Q32" s="11"/>
      <c r="R32" s="12"/>
      <c r="S32" s="12"/>
      <c r="T32" s="12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25">
      <c r="B34" s="1"/>
      <c r="C34" s="1"/>
      <c r="D34" s="1"/>
      <c r="E34" s="154"/>
      <c r="F34" s="154"/>
      <c r="G34" s="154"/>
      <c r="H34" s="1"/>
      <c r="I34" s="1"/>
      <c r="J34" s="1"/>
      <c r="K34" s="1"/>
      <c r="L34" s="1"/>
    </row>
    <row r="35" spans="2:12" x14ac:dyDescent="0.25">
      <c r="B35" s="1"/>
      <c r="C35" s="1"/>
      <c r="D35" s="1"/>
      <c r="E35" s="154"/>
      <c r="F35" s="154"/>
      <c r="G35" s="154"/>
      <c r="H35" s="1"/>
      <c r="I35" s="1"/>
      <c r="J35" s="1"/>
      <c r="K35" s="1"/>
      <c r="L35" s="1"/>
    </row>
    <row r="36" spans="2:12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sheetProtection formatCells="0" formatRows="0" insertRows="0" insertHyperlinks="0" deleteRows="0" sort="0" autoFilter="0" pivotTables="0"/>
  <protectedRanges>
    <protectedRange sqref="C3:G4 D2 K1:L2 J31 A9:XFD15 A23:B24 D31 A17:XFD19" name="Editabil"/>
  </protectedRanges>
  <mergeCells count="54">
    <mergeCell ref="A6:A7"/>
    <mergeCell ref="K2:L2"/>
    <mergeCell ref="K4:L4"/>
    <mergeCell ref="J6:K6"/>
    <mergeCell ref="L6:M7"/>
    <mergeCell ref="B6:B7"/>
    <mergeCell ref="C6:C7"/>
    <mergeCell ref="D6:D7"/>
    <mergeCell ref="E6:E7"/>
    <mergeCell ref="F6:I6"/>
    <mergeCell ref="B31:C31"/>
    <mergeCell ref="L9:M9"/>
    <mergeCell ref="C3:G3"/>
    <mergeCell ref="K3:L3"/>
    <mergeCell ref="R30:T30"/>
    <mergeCell ref="L13:M13"/>
    <mergeCell ref="L14:M14"/>
    <mergeCell ref="A16:M16"/>
    <mergeCell ref="L15:M15"/>
    <mergeCell ref="L10:M10"/>
    <mergeCell ref="L11:M11"/>
    <mergeCell ref="L12:M12"/>
    <mergeCell ref="E17:E19"/>
    <mergeCell ref="F17:F19"/>
    <mergeCell ref="G17:G19"/>
    <mergeCell ref="L17:M19"/>
    <mergeCell ref="E34:G34"/>
    <mergeCell ref="E35:G35"/>
    <mergeCell ref="L24:M24"/>
    <mergeCell ref="E30:F30"/>
    <mergeCell ref="J30:M30"/>
    <mergeCell ref="D31:I31"/>
    <mergeCell ref="J31:M31"/>
    <mergeCell ref="L23:M23"/>
    <mergeCell ref="B26:B28"/>
    <mergeCell ref="D26:M26"/>
    <mergeCell ref="D27:M27"/>
    <mergeCell ref="D28:M28"/>
    <mergeCell ref="C1:I1"/>
    <mergeCell ref="A22:M22"/>
    <mergeCell ref="E20:E21"/>
    <mergeCell ref="J20:J21"/>
    <mergeCell ref="K20:K21"/>
    <mergeCell ref="D17:D19"/>
    <mergeCell ref="H17:H19"/>
    <mergeCell ref="I17:I19"/>
    <mergeCell ref="J17:J19"/>
    <mergeCell ref="K17:K19"/>
    <mergeCell ref="A20:C21"/>
    <mergeCell ref="K1:L1"/>
    <mergeCell ref="B2:C2"/>
    <mergeCell ref="D2:H2"/>
    <mergeCell ref="A8:M8"/>
    <mergeCell ref="C4:G4"/>
  </mergeCells>
  <conditionalFormatting sqref="C1 D2:D17 D20:D32">
    <cfRule type="cellIs" dxfId="88" priority="1" stopIfTrue="1" operator="equal">
      <formula>"DI"</formula>
    </cfRule>
    <cfRule type="cellIs" dxfId="87" priority="2" stopIfTrue="1" operator="equal">
      <formula>"DJ"</formula>
    </cfRule>
    <cfRule type="cellIs" dxfId="86" priority="3" stopIfTrue="1" operator="equal">
      <formula>"DM"</formula>
    </cfRule>
    <cfRule type="cellIs" dxfId="85" priority="4" stopIfTrue="1" operator="equal">
      <formula>"D"</formula>
    </cfRule>
    <cfRule type="cellIs" dxfId="84" priority="5" operator="equal">
      <formula>"SI"</formula>
    </cfRule>
    <cfRule type="cellIs" dxfId="83" priority="6" operator="equal">
      <formula>"SJ"</formula>
    </cfRule>
    <cfRule type="cellIs" dxfId="82" priority="7" operator="equal">
      <formula>"SM"</formula>
    </cfRule>
    <cfRule type="cellIs" dxfId="81" priority="8" operator="equal">
      <formula>"S"</formula>
    </cfRule>
    <cfRule type="cellIs" dxfId="80" priority="10" operator="equal">
      <formula>"C"</formula>
    </cfRule>
    <cfRule type="cellIs" dxfId="79" priority="11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89" fitToWidth="0" orientation="landscape" r:id="rId1"/>
  <ignoredErrors>
    <ignoredError sqref="J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8"/>
  <sheetViews>
    <sheetView topLeftCell="A23" zoomScale="85" zoomScaleNormal="85" zoomScaleSheetLayoutView="100" workbookViewId="0">
      <selection activeCell="A33" sqref="A33:XFD59"/>
    </sheetView>
  </sheetViews>
  <sheetFormatPr defaultRowHeight="15" x14ac:dyDescent="0.25"/>
  <cols>
    <col min="1" max="1" width="4.7109375" style="5" customWidth="1"/>
    <col min="2" max="2" width="16.5703125" customWidth="1"/>
    <col min="3" max="3" width="74.140625" customWidth="1"/>
    <col min="4" max="4" width="9.7109375" customWidth="1"/>
    <col min="5" max="5" width="6" customWidth="1"/>
    <col min="6" max="9" width="4.140625" customWidth="1"/>
    <col min="10" max="10" width="8.42578125" customWidth="1"/>
    <col min="11" max="11" width="5.710937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30" t="s">
        <v>0</v>
      </c>
      <c r="D1" s="130"/>
      <c r="E1" s="130"/>
      <c r="F1" s="130"/>
      <c r="G1" s="130"/>
      <c r="H1" s="130"/>
      <c r="I1" s="130"/>
      <c r="J1" s="4"/>
      <c r="K1" s="181"/>
      <c r="L1" s="181"/>
      <c r="P1" s="90"/>
      <c r="Q1" s="90"/>
      <c r="R1" s="90"/>
      <c r="S1" s="90"/>
      <c r="T1" s="90"/>
    </row>
    <row r="2" spans="1:20" ht="15" customHeight="1" x14ac:dyDescent="0.25">
      <c r="B2" s="160"/>
      <c r="C2" s="160"/>
      <c r="D2" s="154"/>
      <c r="E2" s="154"/>
      <c r="F2" s="154"/>
      <c r="G2" s="154"/>
      <c r="H2" s="154"/>
      <c r="J2" s="7" t="str">
        <f>Sem_I!J2</f>
        <v>Anul universitar:</v>
      </c>
      <c r="K2" s="160" t="str">
        <f>Sem_I!K2</f>
        <v>2024 - 2025</v>
      </c>
      <c r="L2" s="160"/>
      <c r="P2" s="91"/>
      <c r="Q2" s="91"/>
      <c r="R2" s="91"/>
      <c r="S2" s="91"/>
      <c r="T2" s="91"/>
    </row>
    <row r="3" spans="1:20" x14ac:dyDescent="0.25">
      <c r="B3" s="6" t="s">
        <v>2</v>
      </c>
      <c r="C3" s="160" t="str">
        <f>Sem_I!C3</f>
        <v>Ingineria mediului</v>
      </c>
      <c r="D3" s="160"/>
      <c r="E3" s="160"/>
      <c r="F3" s="160"/>
      <c r="G3" s="160"/>
      <c r="J3" s="7" t="str">
        <f>Sem_I!J3</f>
        <v>Anul de studii:</v>
      </c>
      <c r="K3" s="160" t="str">
        <f>Sem_I!K3</f>
        <v>I</v>
      </c>
      <c r="L3" s="160"/>
      <c r="P3" s="91"/>
      <c r="Q3" s="91"/>
      <c r="R3" s="91"/>
      <c r="S3" s="91"/>
      <c r="T3" s="91"/>
    </row>
    <row r="4" spans="1:20" x14ac:dyDescent="0.25">
      <c r="B4" s="128" t="s">
        <v>5</v>
      </c>
      <c r="C4" s="160" t="str">
        <f>Sem_I!C4</f>
        <v>Ingineria și protecția mediului în industrie</v>
      </c>
      <c r="D4" s="160"/>
      <c r="E4" s="160"/>
      <c r="F4" s="160"/>
      <c r="G4" s="160"/>
      <c r="J4" s="7" t="str">
        <f>Sem_I!J4</f>
        <v>Semestrul:</v>
      </c>
      <c r="K4" s="160" t="s">
        <v>43</v>
      </c>
      <c r="L4" s="160"/>
      <c r="P4" s="91"/>
      <c r="Q4" s="91"/>
      <c r="R4" s="91"/>
      <c r="S4" s="91"/>
      <c r="T4" s="91"/>
    </row>
    <row r="5" spans="1:20" s="32" customFormat="1" ht="12" customHeight="1" thickBot="1" x14ac:dyDescent="0.25">
      <c r="A5" s="29"/>
      <c r="B5" s="30"/>
      <c r="C5" s="31"/>
      <c r="D5" s="31"/>
      <c r="E5" s="31"/>
      <c r="F5" s="31"/>
      <c r="G5" s="31"/>
      <c r="J5" s="33"/>
      <c r="K5" s="34"/>
      <c r="L5" s="31"/>
      <c r="M5" s="29"/>
      <c r="P5" s="91"/>
      <c r="Q5" s="91"/>
      <c r="R5" s="91"/>
      <c r="S5" s="91"/>
      <c r="T5" s="91"/>
    </row>
    <row r="6" spans="1:20" s="1" customFormat="1" ht="20.100000000000001" customHeight="1" x14ac:dyDescent="0.25">
      <c r="A6" s="189" t="s">
        <v>7</v>
      </c>
      <c r="B6" s="185" t="s">
        <v>8</v>
      </c>
      <c r="C6" s="185" t="s">
        <v>9</v>
      </c>
      <c r="D6" s="185" t="s">
        <v>10</v>
      </c>
      <c r="E6" s="187" t="s">
        <v>11</v>
      </c>
      <c r="F6" s="185" t="s">
        <v>12</v>
      </c>
      <c r="G6" s="185"/>
      <c r="H6" s="185"/>
      <c r="I6" s="185"/>
      <c r="J6" s="185" t="s">
        <v>13</v>
      </c>
      <c r="K6" s="185"/>
      <c r="L6" s="185" t="s">
        <v>14</v>
      </c>
      <c r="M6" s="191"/>
      <c r="P6" s="91"/>
      <c r="Q6" s="91"/>
      <c r="R6" s="91"/>
      <c r="S6" s="91"/>
      <c r="T6" s="91"/>
    </row>
    <row r="7" spans="1:20" ht="45.75" thickBot="1" x14ac:dyDescent="0.3">
      <c r="A7" s="196"/>
      <c r="B7" s="197"/>
      <c r="C7" s="197"/>
      <c r="D7" s="197"/>
      <c r="E7" s="201"/>
      <c r="F7" s="115" t="s">
        <v>15</v>
      </c>
      <c r="G7" s="115" t="s">
        <v>16</v>
      </c>
      <c r="H7" s="115" t="s">
        <v>17</v>
      </c>
      <c r="I7" s="115" t="s">
        <v>18</v>
      </c>
      <c r="J7" s="127" t="s">
        <v>19</v>
      </c>
      <c r="K7" s="127" t="s">
        <v>20</v>
      </c>
      <c r="L7" s="197"/>
      <c r="M7" s="202"/>
      <c r="P7" s="91"/>
      <c r="Q7" s="91"/>
      <c r="R7" s="91"/>
      <c r="S7" s="91"/>
      <c r="T7" s="91"/>
    </row>
    <row r="8" spans="1:20" ht="15.75" thickBot="1" x14ac:dyDescent="0.3">
      <c r="A8" s="193" t="s">
        <v>21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5"/>
      <c r="P8" s="91"/>
      <c r="Q8" s="91"/>
      <c r="R8" s="91"/>
      <c r="S8" s="91"/>
      <c r="T8" s="91"/>
    </row>
    <row r="9" spans="1:20" ht="15" customHeight="1" x14ac:dyDescent="0.25">
      <c r="A9" s="44">
        <v>1</v>
      </c>
      <c r="B9" s="18" t="s">
        <v>88</v>
      </c>
      <c r="C9" s="60" t="s">
        <v>89</v>
      </c>
      <c r="D9" s="24" t="s">
        <v>22</v>
      </c>
      <c r="E9" s="71">
        <v>4</v>
      </c>
      <c r="F9" s="69">
        <v>2</v>
      </c>
      <c r="G9" s="18">
        <v>1</v>
      </c>
      <c r="H9" s="18"/>
      <c r="I9" s="18"/>
      <c r="J9" s="18">
        <f>SUM(F9:I9)*14</f>
        <v>42</v>
      </c>
      <c r="K9" s="18">
        <f>E9*25-J9</f>
        <v>58</v>
      </c>
      <c r="L9" s="161" t="s">
        <v>23</v>
      </c>
      <c r="M9" s="162"/>
      <c r="P9" s="91"/>
      <c r="Q9" s="91"/>
      <c r="R9" s="91"/>
      <c r="S9" s="91"/>
      <c r="T9" s="91"/>
    </row>
    <row r="10" spans="1:20" x14ac:dyDescent="0.25">
      <c r="A10" s="42">
        <v>2</v>
      </c>
      <c r="B10" s="19" t="s">
        <v>90</v>
      </c>
      <c r="C10" s="61" t="s">
        <v>91</v>
      </c>
      <c r="D10" s="20" t="s">
        <v>25</v>
      </c>
      <c r="E10" s="72">
        <v>3</v>
      </c>
      <c r="F10" s="74">
        <v>2</v>
      </c>
      <c r="G10" s="19"/>
      <c r="H10" s="19">
        <v>1</v>
      </c>
      <c r="I10" s="19"/>
      <c r="J10" s="19">
        <f>SUM(F10:I10)*14</f>
        <v>42</v>
      </c>
      <c r="K10" s="19">
        <f>E10*25-J10</f>
        <v>33</v>
      </c>
      <c r="L10" s="164" t="s">
        <v>23</v>
      </c>
      <c r="M10" s="165"/>
      <c r="P10" s="91"/>
      <c r="Q10" s="91"/>
      <c r="R10" s="91"/>
      <c r="S10" s="91"/>
      <c r="T10" s="91"/>
    </row>
    <row r="11" spans="1:20" x14ac:dyDescent="0.25">
      <c r="A11" s="42">
        <v>3</v>
      </c>
      <c r="B11" s="19" t="s">
        <v>92</v>
      </c>
      <c r="C11" s="61" t="s">
        <v>93</v>
      </c>
      <c r="D11" s="20" t="s">
        <v>22</v>
      </c>
      <c r="E11" s="72">
        <v>4</v>
      </c>
      <c r="F11" s="74">
        <v>2</v>
      </c>
      <c r="G11" s="19"/>
      <c r="H11" s="19">
        <v>1</v>
      </c>
      <c r="I11" s="19"/>
      <c r="J11" s="19">
        <f>SUM(F11:I11)*14</f>
        <v>42</v>
      </c>
      <c r="K11" s="19">
        <f>E11*25-J11</f>
        <v>58</v>
      </c>
      <c r="L11" s="164" t="s">
        <v>23</v>
      </c>
      <c r="M11" s="165"/>
      <c r="P11" s="91"/>
      <c r="Q11" s="91"/>
      <c r="R11" s="91"/>
      <c r="S11" s="91"/>
      <c r="T11" s="91"/>
    </row>
    <row r="12" spans="1:20" x14ac:dyDescent="0.25">
      <c r="A12" s="42">
        <v>4</v>
      </c>
      <c r="B12" s="19" t="s">
        <v>94</v>
      </c>
      <c r="C12" s="61" t="s">
        <v>95</v>
      </c>
      <c r="D12" s="20" t="s">
        <v>22</v>
      </c>
      <c r="E12" s="72">
        <v>4</v>
      </c>
      <c r="F12" s="74">
        <v>2</v>
      </c>
      <c r="G12" s="19"/>
      <c r="H12" s="19">
        <v>2</v>
      </c>
      <c r="I12" s="19"/>
      <c r="J12" s="19">
        <f t="shared" ref="J12:J16" si="0">SUM(F12:I12)*14</f>
        <v>56</v>
      </c>
      <c r="K12" s="19">
        <f t="shared" ref="K12:K16" si="1">E12*25-J12</f>
        <v>44</v>
      </c>
      <c r="L12" s="164" t="s">
        <v>23</v>
      </c>
      <c r="M12" s="165"/>
      <c r="P12" s="91"/>
      <c r="Q12" s="91"/>
      <c r="R12" s="91"/>
      <c r="S12" s="91"/>
      <c r="T12" s="91"/>
    </row>
    <row r="13" spans="1:20" x14ac:dyDescent="0.25">
      <c r="A13" s="42">
        <v>5</v>
      </c>
      <c r="B13" s="19" t="s">
        <v>96</v>
      </c>
      <c r="C13" s="61" t="s">
        <v>97</v>
      </c>
      <c r="D13" s="20" t="s">
        <v>25</v>
      </c>
      <c r="E13" s="72">
        <v>5</v>
      </c>
      <c r="F13" s="74">
        <v>4</v>
      </c>
      <c r="G13" s="19"/>
      <c r="H13" s="19">
        <v>2</v>
      </c>
      <c r="I13" s="19"/>
      <c r="J13" s="19">
        <f t="shared" si="0"/>
        <v>84</v>
      </c>
      <c r="K13" s="19">
        <f t="shared" si="1"/>
        <v>41</v>
      </c>
      <c r="L13" s="164" t="s">
        <v>23</v>
      </c>
      <c r="M13" s="165"/>
      <c r="P13" s="91"/>
      <c r="Q13" s="91"/>
      <c r="R13" s="91"/>
      <c r="S13" s="91"/>
      <c r="T13" s="91"/>
    </row>
    <row r="14" spans="1:20" ht="15" customHeight="1" x14ac:dyDescent="0.25">
      <c r="A14" s="42">
        <v>6</v>
      </c>
      <c r="B14" s="19" t="s">
        <v>98</v>
      </c>
      <c r="C14" s="61" t="s">
        <v>99</v>
      </c>
      <c r="D14" s="20" t="s">
        <v>22</v>
      </c>
      <c r="E14" s="72">
        <v>3</v>
      </c>
      <c r="F14" s="74">
        <v>1</v>
      </c>
      <c r="G14" s="19"/>
      <c r="H14" s="19">
        <v>1</v>
      </c>
      <c r="I14" s="19"/>
      <c r="J14" s="19">
        <f t="shared" si="0"/>
        <v>28</v>
      </c>
      <c r="K14" s="19">
        <f t="shared" si="1"/>
        <v>47</v>
      </c>
      <c r="L14" s="164" t="s">
        <v>23</v>
      </c>
      <c r="M14" s="165"/>
      <c r="P14" s="91"/>
      <c r="Q14" s="91"/>
      <c r="R14" s="91"/>
      <c r="S14" s="91"/>
      <c r="T14" s="91"/>
    </row>
    <row r="15" spans="1:20" ht="15" customHeight="1" x14ac:dyDescent="0.25">
      <c r="A15" s="42">
        <v>7</v>
      </c>
      <c r="B15" s="19" t="s">
        <v>100</v>
      </c>
      <c r="C15" s="61" t="s">
        <v>101</v>
      </c>
      <c r="D15" s="20" t="s">
        <v>15</v>
      </c>
      <c r="E15" s="72">
        <v>3</v>
      </c>
      <c r="F15" s="74"/>
      <c r="G15" s="19"/>
      <c r="H15" s="19">
        <v>2</v>
      </c>
      <c r="I15" s="19"/>
      <c r="J15" s="19">
        <f t="shared" si="0"/>
        <v>28</v>
      </c>
      <c r="K15" s="19">
        <f t="shared" si="1"/>
        <v>47</v>
      </c>
      <c r="L15" s="142" t="s">
        <v>24</v>
      </c>
      <c r="M15" s="143"/>
      <c r="P15" s="91"/>
      <c r="Q15" s="91"/>
      <c r="R15" s="91"/>
      <c r="S15" s="91"/>
      <c r="T15" s="91"/>
    </row>
    <row r="16" spans="1:20" ht="15.75" thickBot="1" x14ac:dyDescent="0.3">
      <c r="A16" s="43">
        <v>8</v>
      </c>
      <c r="B16" s="16" t="s">
        <v>102</v>
      </c>
      <c r="C16" s="62" t="s">
        <v>103</v>
      </c>
      <c r="D16" s="21" t="s">
        <v>22</v>
      </c>
      <c r="E16" s="73">
        <v>2</v>
      </c>
      <c r="F16" s="70"/>
      <c r="G16" s="16"/>
      <c r="H16" s="16"/>
      <c r="I16" s="16">
        <v>2</v>
      </c>
      <c r="J16" s="16">
        <f t="shared" si="0"/>
        <v>28</v>
      </c>
      <c r="K16" s="16">
        <f t="shared" si="1"/>
        <v>22</v>
      </c>
      <c r="L16" s="164" t="s">
        <v>24</v>
      </c>
      <c r="M16" s="165"/>
      <c r="P16" s="91"/>
      <c r="Q16" s="91"/>
      <c r="R16" s="91"/>
      <c r="S16" s="91"/>
      <c r="T16" s="91"/>
    </row>
    <row r="17" spans="1:20" ht="14.45" customHeight="1" thickBot="1" x14ac:dyDescent="0.3">
      <c r="A17" s="198" t="s">
        <v>26</v>
      </c>
      <c r="B17" s="199"/>
      <c r="C17" s="199"/>
      <c r="D17" s="167"/>
      <c r="E17" s="199"/>
      <c r="F17" s="199"/>
      <c r="G17" s="199"/>
      <c r="H17" s="199"/>
      <c r="I17" s="199"/>
      <c r="J17" s="199"/>
      <c r="K17" s="199"/>
      <c r="L17" s="199"/>
      <c r="M17" s="200"/>
      <c r="P17" s="91"/>
      <c r="Q17" s="91"/>
      <c r="R17" s="91"/>
      <c r="S17" s="91"/>
      <c r="T17" s="91"/>
    </row>
    <row r="18" spans="1:20" ht="15" customHeight="1" x14ac:dyDescent="0.25">
      <c r="A18" s="44">
        <v>9</v>
      </c>
      <c r="B18" s="18" t="s">
        <v>87</v>
      </c>
      <c r="C18" s="65" t="s">
        <v>243</v>
      </c>
      <c r="D18" s="138" t="s">
        <v>15</v>
      </c>
      <c r="E18" s="138">
        <v>2</v>
      </c>
      <c r="F18" s="171"/>
      <c r="G18" s="140">
        <v>1</v>
      </c>
      <c r="H18" s="140"/>
      <c r="I18" s="140"/>
      <c r="J18" s="140">
        <f t="shared" ref="J18" si="2">SUM(F18:I18)*14</f>
        <v>14</v>
      </c>
      <c r="K18" s="140">
        <f t="shared" ref="K18" si="3">E18*25-J18</f>
        <v>36</v>
      </c>
      <c r="L18" s="173" t="s">
        <v>24</v>
      </c>
      <c r="M18" s="174"/>
      <c r="P18" s="91"/>
      <c r="Q18" s="91"/>
      <c r="R18" s="91"/>
      <c r="S18" s="91"/>
      <c r="T18" s="91"/>
    </row>
    <row r="19" spans="1:20" ht="15" customHeight="1" x14ac:dyDescent="0.25">
      <c r="A19" s="42">
        <v>10</v>
      </c>
      <c r="B19" s="19" t="s">
        <v>239</v>
      </c>
      <c r="C19" s="109" t="s">
        <v>244</v>
      </c>
      <c r="D19" s="139"/>
      <c r="E19" s="139"/>
      <c r="F19" s="172"/>
      <c r="G19" s="141"/>
      <c r="H19" s="141"/>
      <c r="I19" s="141"/>
      <c r="J19" s="141"/>
      <c r="K19" s="141"/>
      <c r="L19" s="175"/>
      <c r="M19" s="176"/>
      <c r="P19" s="91"/>
      <c r="Q19" s="91"/>
      <c r="R19" s="91"/>
      <c r="S19" s="91"/>
      <c r="T19" s="91"/>
    </row>
    <row r="20" spans="1:20" ht="15" customHeight="1" thickBot="1" x14ac:dyDescent="0.3">
      <c r="A20" s="87">
        <v>11</v>
      </c>
      <c r="B20" s="58" t="s">
        <v>241</v>
      </c>
      <c r="C20" s="116" t="s">
        <v>245</v>
      </c>
      <c r="D20" s="139"/>
      <c r="E20" s="139"/>
      <c r="F20" s="172"/>
      <c r="G20" s="141"/>
      <c r="H20" s="141"/>
      <c r="I20" s="141"/>
      <c r="J20" s="141"/>
      <c r="K20" s="141"/>
      <c r="L20" s="175"/>
      <c r="M20" s="176"/>
      <c r="P20" s="91"/>
      <c r="Q20" s="91"/>
      <c r="R20" s="91"/>
      <c r="S20" s="91"/>
      <c r="T20" s="91"/>
    </row>
    <row r="21" spans="1:20" ht="30" x14ac:dyDescent="0.25">
      <c r="A21" s="177" t="s">
        <v>27</v>
      </c>
      <c r="B21" s="178"/>
      <c r="C21" s="178"/>
      <c r="D21" s="13" t="s">
        <v>28</v>
      </c>
      <c r="E21" s="134">
        <f t="shared" ref="E21:K21" si="4">SUM(E9:E18)</f>
        <v>30</v>
      </c>
      <c r="F21" s="105">
        <f t="shared" si="4"/>
        <v>13</v>
      </c>
      <c r="G21" s="106">
        <f t="shared" si="4"/>
        <v>2</v>
      </c>
      <c r="H21" s="106">
        <f t="shared" si="4"/>
        <v>9</v>
      </c>
      <c r="I21" s="106">
        <f t="shared" si="4"/>
        <v>2</v>
      </c>
      <c r="J21" s="136">
        <f t="shared" si="4"/>
        <v>364</v>
      </c>
      <c r="K21" s="136">
        <f t="shared" si="4"/>
        <v>386</v>
      </c>
      <c r="L21" s="106" t="s">
        <v>29</v>
      </c>
      <c r="M21" s="119" t="s">
        <v>30</v>
      </c>
      <c r="P21" s="91"/>
      <c r="Q21" s="91"/>
      <c r="R21" s="91"/>
      <c r="S21" s="91"/>
      <c r="T21" s="91"/>
    </row>
    <row r="22" spans="1:20" ht="15.75" thickBot="1" x14ac:dyDescent="0.3">
      <c r="A22" s="179"/>
      <c r="B22" s="180"/>
      <c r="C22" s="180"/>
      <c r="D22" s="14" t="s">
        <v>31</v>
      </c>
      <c r="E22" s="135"/>
      <c r="F22" s="97">
        <f>COUNT(F9:F18)</f>
        <v>6</v>
      </c>
      <c r="G22" s="15">
        <f>COUNT(G9:G18)</f>
        <v>2</v>
      </c>
      <c r="H22" s="15">
        <f>COUNT(H9:H18)</f>
        <v>6</v>
      </c>
      <c r="I22" s="15">
        <f>COUNT(I9:I18)</f>
        <v>1</v>
      </c>
      <c r="J22" s="137"/>
      <c r="K22" s="137"/>
      <c r="L22" s="16">
        <f>COUNTIF(L1:L21,"=E")</f>
        <v>6</v>
      </c>
      <c r="M22" s="17">
        <f>COUNTIF(L1:L21,"=V")</f>
        <v>3</v>
      </c>
      <c r="P22" s="91"/>
      <c r="Q22" s="91"/>
      <c r="R22" s="91"/>
      <c r="S22" s="91"/>
      <c r="T22" s="91"/>
    </row>
    <row r="23" spans="1:20" ht="15" customHeight="1" thickBot="1" x14ac:dyDescent="0.3">
      <c r="A23" s="131" t="s">
        <v>32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3"/>
      <c r="P23" s="91"/>
      <c r="Q23" s="11"/>
      <c r="R23" s="91"/>
      <c r="S23" s="91"/>
      <c r="T23" s="91"/>
    </row>
    <row r="24" spans="1:20" ht="45" x14ac:dyDescent="0.25">
      <c r="A24" s="51">
        <v>12</v>
      </c>
      <c r="B24" s="52" t="s">
        <v>124</v>
      </c>
      <c r="C24" s="64" t="s">
        <v>44</v>
      </c>
      <c r="D24" s="78" t="s">
        <v>15</v>
      </c>
      <c r="E24" s="114">
        <v>5</v>
      </c>
      <c r="F24" s="112">
        <v>2</v>
      </c>
      <c r="G24" s="52">
        <v>2</v>
      </c>
      <c r="H24" s="52"/>
      <c r="I24" s="52"/>
      <c r="J24" s="52">
        <f t="shared" ref="J24:J25" si="5">SUM(F24:I24)*14</f>
        <v>56</v>
      </c>
      <c r="K24" s="52">
        <f t="shared" ref="K24:K25" si="6">E24*25-J24</f>
        <v>69</v>
      </c>
      <c r="L24" s="203" t="s">
        <v>23</v>
      </c>
      <c r="M24" s="204"/>
      <c r="P24" s="91"/>
      <c r="Q24" s="11"/>
      <c r="R24" s="91"/>
      <c r="S24" s="91"/>
      <c r="T24" s="91"/>
    </row>
    <row r="25" spans="1:20" ht="15.75" customHeight="1" thickBot="1" x14ac:dyDescent="0.3">
      <c r="A25" s="43">
        <v>13</v>
      </c>
      <c r="B25" s="16" t="s">
        <v>125</v>
      </c>
      <c r="C25" s="62" t="s">
        <v>45</v>
      </c>
      <c r="D25" s="21" t="s">
        <v>15</v>
      </c>
      <c r="E25" s="73">
        <v>3</v>
      </c>
      <c r="F25" s="70"/>
      <c r="G25" s="16"/>
      <c r="H25" s="16"/>
      <c r="I25" s="16">
        <v>4</v>
      </c>
      <c r="J25" s="16">
        <f t="shared" si="5"/>
        <v>56</v>
      </c>
      <c r="K25" s="16">
        <f t="shared" si="6"/>
        <v>19</v>
      </c>
      <c r="L25" s="155" t="s">
        <v>24</v>
      </c>
      <c r="M25" s="156"/>
      <c r="P25" s="91"/>
      <c r="Q25" s="11"/>
      <c r="R25" s="91"/>
      <c r="S25" s="91"/>
      <c r="T25" s="91"/>
    </row>
    <row r="26" spans="1:20" ht="15.75" customHeight="1" thickBo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P26" s="28"/>
      <c r="Q26" s="11"/>
      <c r="R26" s="27"/>
      <c r="S26" s="27"/>
      <c r="T26" s="27"/>
    </row>
    <row r="27" spans="1:20" ht="15.75" customHeight="1" x14ac:dyDescent="0.25">
      <c r="B27" s="144" t="s">
        <v>35</v>
      </c>
      <c r="C27" s="39" t="str">
        <f>Sem_I!C26</f>
        <v>Discipline Obligatorii:</v>
      </c>
      <c r="D27" s="147">
        <f>SUM(F9:I16)</f>
        <v>25</v>
      </c>
      <c r="E27" s="136"/>
      <c r="F27" s="136"/>
      <c r="G27" s="136"/>
      <c r="H27" s="136"/>
      <c r="I27" s="136"/>
      <c r="J27" s="136"/>
      <c r="K27" s="136"/>
      <c r="L27" s="136"/>
      <c r="M27" s="148"/>
      <c r="P27" s="28"/>
      <c r="Q27" s="11"/>
      <c r="R27" s="27"/>
      <c r="S27" s="27"/>
      <c r="T27" s="27"/>
    </row>
    <row r="28" spans="1:20" ht="15.75" customHeight="1" x14ac:dyDescent="0.25">
      <c r="B28" s="145"/>
      <c r="C28" s="40" t="str">
        <f>Sem_I!C27</f>
        <v>Discipline Opționale:</v>
      </c>
      <c r="D28" s="149">
        <f>SUM(F18:I18)</f>
        <v>1</v>
      </c>
      <c r="E28" s="150"/>
      <c r="F28" s="150"/>
      <c r="G28" s="150"/>
      <c r="H28" s="150"/>
      <c r="I28" s="150"/>
      <c r="J28" s="150"/>
      <c r="K28" s="150"/>
      <c r="L28" s="150"/>
      <c r="M28" s="151"/>
      <c r="P28" s="28"/>
      <c r="Q28" s="11"/>
      <c r="R28" s="27"/>
      <c r="S28" s="27"/>
      <c r="T28" s="27"/>
    </row>
    <row r="29" spans="1:20" ht="15.75" customHeight="1" thickBot="1" x14ac:dyDescent="0.3">
      <c r="B29" s="146"/>
      <c r="C29" s="41" t="str">
        <f>Sem_I!C28</f>
        <v>Discipline Facultative:</v>
      </c>
      <c r="D29" s="152">
        <f>SUM(F24:I25)</f>
        <v>8</v>
      </c>
      <c r="E29" s="137"/>
      <c r="F29" s="137"/>
      <c r="G29" s="137"/>
      <c r="H29" s="137"/>
      <c r="I29" s="137"/>
      <c r="J29" s="137"/>
      <c r="K29" s="137"/>
      <c r="L29" s="137"/>
      <c r="M29" s="153"/>
      <c r="P29" s="28"/>
      <c r="Q29" s="11"/>
      <c r="R29" s="27"/>
      <c r="S29" s="27"/>
      <c r="T29" s="27"/>
    </row>
    <row r="30" spans="1:20" s="32" customFormat="1" ht="15.75" customHeight="1" x14ac:dyDescent="0.2">
      <c r="A30" s="29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P30" s="36"/>
      <c r="Q30" s="37"/>
      <c r="R30" s="38"/>
      <c r="S30" s="38"/>
      <c r="T30" s="38"/>
    </row>
    <row r="31" spans="1:20" ht="18" customHeight="1" x14ac:dyDescent="0.25">
      <c r="B31" s="3" t="s">
        <v>39</v>
      </c>
      <c r="C31" s="8"/>
      <c r="D31" s="1"/>
      <c r="E31" s="154" t="s">
        <v>40</v>
      </c>
      <c r="F31" s="154"/>
      <c r="G31" s="3"/>
      <c r="H31" s="1"/>
      <c r="I31" s="1"/>
      <c r="J31" s="157" t="s">
        <v>41</v>
      </c>
      <c r="K31" s="157"/>
      <c r="L31" s="157"/>
      <c r="M31" s="157"/>
      <c r="P31" s="12"/>
      <c r="Q31" s="11"/>
      <c r="R31" s="163"/>
      <c r="S31" s="163"/>
      <c r="T31" s="163"/>
    </row>
    <row r="32" spans="1:20" ht="15" customHeight="1" x14ac:dyDescent="0.25">
      <c r="B32" s="160" t="str">
        <f>Sem_I!B31</f>
        <v>Mihnea-Cosmin COSTOIU</v>
      </c>
      <c r="C32" s="160"/>
      <c r="D32" s="158" t="str">
        <f>Sem_I!D31</f>
        <v>Radu ȘTEFĂNOIU</v>
      </c>
      <c r="E32" s="158"/>
      <c r="F32" s="158"/>
      <c r="G32" s="158"/>
      <c r="H32" s="158"/>
      <c r="I32" s="158"/>
      <c r="J32" s="159" t="str">
        <f>Sem_I!J31</f>
        <v>Vasile Danuț COJOCARU</v>
      </c>
      <c r="K32" s="159"/>
      <c r="L32" s="159"/>
      <c r="M32" s="159"/>
      <c r="P32" s="12"/>
      <c r="Q32" s="11"/>
      <c r="R32" s="12"/>
      <c r="S32" s="12"/>
      <c r="T32" s="12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25">
      <c r="B34" s="1"/>
      <c r="C34" s="1"/>
      <c r="D34" s="1"/>
      <c r="E34" s="154"/>
      <c r="F34" s="154"/>
      <c r="G34" s="154"/>
      <c r="H34" s="1"/>
      <c r="I34" s="1"/>
      <c r="J34" s="1"/>
      <c r="K34" s="1"/>
      <c r="L34" s="1"/>
    </row>
    <row r="35" spans="2:12" x14ac:dyDescent="0.25">
      <c r="B35" s="1"/>
      <c r="C35" s="1"/>
      <c r="D35" s="1"/>
      <c r="E35" s="154"/>
      <c r="F35" s="154"/>
      <c r="G35" s="154"/>
      <c r="H35" s="1"/>
      <c r="I35" s="1"/>
      <c r="J35" s="1"/>
      <c r="K35" s="1"/>
      <c r="L35" s="1"/>
    </row>
    <row r="36" spans="2:12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sheetProtection formatCells="0" formatRows="0" insertRows="0" insertHyperlinks="0" deleteRows="0" sort="0" autoFilter="0" pivotTables="0"/>
  <protectedRanges>
    <protectedRange sqref="A9:XFD16 A24:B25 A18:XFD20" name="Editabil"/>
  </protectedRanges>
  <mergeCells count="55">
    <mergeCell ref="E35:G35"/>
    <mergeCell ref="A23:M23"/>
    <mergeCell ref="B27:B29"/>
    <mergeCell ref="D27:M27"/>
    <mergeCell ref="D28:M28"/>
    <mergeCell ref="D29:M29"/>
    <mergeCell ref="L24:M24"/>
    <mergeCell ref="L25:M25"/>
    <mergeCell ref="A21:C22"/>
    <mergeCell ref="E21:E22"/>
    <mergeCell ref="J21:J22"/>
    <mergeCell ref="K21:K22"/>
    <mergeCell ref="E34:G34"/>
    <mergeCell ref="R31:T31"/>
    <mergeCell ref="B32:C32"/>
    <mergeCell ref="D32:I32"/>
    <mergeCell ref="J32:M32"/>
    <mergeCell ref="E31:F31"/>
    <mergeCell ref="J31:M31"/>
    <mergeCell ref="K1:L1"/>
    <mergeCell ref="D6:D7"/>
    <mergeCell ref="E6:E7"/>
    <mergeCell ref="D2:H2"/>
    <mergeCell ref="F6:I6"/>
    <mergeCell ref="J6:K6"/>
    <mergeCell ref="L6:M7"/>
    <mergeCell ref="C1:I1"/>
    <mergeCell ref="A17:M17"/>
    <mergeCell ref="D18:D20"/>
    <mergeCell ref="E18:E20"/>
    <mergeCell ref="B2:C2"/>
    <mergeCell ref="K2:L2"/>
    <mergeCell ref="C3:G3"/>
    <mergeCell ref="K3:L3"/>
    <mergeCell ref="C4:G4"/>
    <mergeCell ref="K4:L4"/>
    <mergeCell ref="L16:M16"/>
    <mergeCell ref="L9:M9"/>
    <mergeCell ref="L10:M10"/>
    <mergeCell ref="L11:M11"/>
    <mergeCell ref="L12:M12"/>
    <mergeCell ref="L13:M13"/>
    <mergeCell ref="L14:M14"/>
    <mergeCell ref="A8:M8"/>
    <mergeCell ref="A6:A7"/>
    <mergeCell ref="B6:B7"/>
    <mergeCell ref="C6:C7"/>
    <mergeCell ref="L15:M15"/>
    <mergeCell ref="K18:K20"/>
    <mergeCell ref="L18:M20"/>
    <mergeCell ref="F18:F20"/>
    <mergeCell ref="G18:G20"/>
    <mergeCell ref="H18:H20"/>
    <mergeCell ref="I18:I20"/>
    <mergeCell ref="J18:J20"/>
  </mergeCells>
  <conditionalFormatting sqref="C1 D2:D18 D21:D32">
    <cfRule type="cellIs" dxfId="78" priority="1" operator="equal">
      <formula>"DI"</formula>
    </cfRule>
    <cfRule type="cellIs" dxfId="77" priority="2" operator="equal">
      <formula>"DM"</formula>
    </cfRule>
    <cfRule type="cellIs" dxfId="76" priority="3" operator="equal">
      <formula>"DJ"</formula>
    </cfRule>
    <cfRule type="cellIs" dxfId="75" priority="4" operator="equal">
      <formula>"D"</formula>
    </cfRule>
    <cfRule type="cellIs" dxfId="74" priority="5" operator="equal">
      <formula>"SI"</formula>
    </cfRule>
    <cfRule type="cellIs" dxfId="73" priority="6" operator="equal">
      <formula>"SM"</formula>
    </cfRule>
    <cfRule type="cellIs" dxfId="72" priority="7" operator="equal">
      <formula>"SJ"</formula>
    </cfRule>
    <cfRule type="cellIs" dxfId="71" priority="8" operator="equal">
      <formula>"S"</formula>
    </cfRule>
    <cfRule type="cellIs" dxfId="70" priority="17" operator="equal">
      <formula>"C"</formula>
    </cfRule>
    <cfRule type="cellIs" dxfId="69" priority="18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94" fitToWidth="0" orientation="landscape" r:id="rId1"/>
  <ignoredErrors>
    <ignoredError sqref="J11:J13 J15 J24 J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zoomScaleNormal="100" zoomScaleSheetLayoutView="115" workbookViewId="0">
      <selection activeCell="C19" sqref="C19"/>
    </sheetView>
  </sheetViews>
  <sheetFormatPr defaultRowHeight="15" x14ac:dyDescent="0.25"/>
  <cols>
    <col min="1" max="1" width="4.7109375" style="5" customWidth="1"/>
    <col min="2" max="2" width="17.42578125" customWidth="1"/>
    <col min="3" max="3" width="83.85546875" customWidth="1"/>
    <col min="4" max="4" width="10.42578125" customWidth="1"/>
    <col min="5" max="5" width="6" customWidth="1"/>
    <col min="6" max="9" width="4.140625" customWidth="1"/>
    <col min="10" max="10" width="9.28515625" customWidth="1"/>
    <col min="11" max="11" width="5.710937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30" t="s">
        <v>0</v>
      </c>
      <c r="D1" s="130"/>
      <c r="E1" s="130"/>
      <c r="F1" s="130"/>
      <c r="G1" s="130"/>
      <c r="H1" s="130"/>
      <c r="I1" s="130"/>
      <c r="J1" s="4"/>
      <c r="K1" s="181"/>
      <c r="L1" s="181"/>
      <c r="P1" s="96"/>
      <c r="Q1" s="96"/>
      <c r="R1" s="96"/>
      <c r="S1" s="96"/>
      <c r="T1" s="96"/>
    </row>
    <row r="2" spans="1:20" ht="15" customHeight="1" x14ac:dyDescent="0.25">
      <c r="B2" s="160"/>
      <c r="C2" s="160"/>
      <c r="D2" s="154"/>
      <c r="E2" s="154"/>
      <c r="F2" s="154"/>
      <c r="G2" s="154"/>
      <c r="H2" s="154"/>
      <c r="J2" s="7" t="str">
        <f>Sem_I!J2</f>
        <v>Anul universitar:</v>
      </c>
      <c r="K2" s="207" t="s">
        <v>46</v>
      </c>
      <c r="L2" s="207"/>
      <c r="P2" s="12"/>
      <c r="Q2" s="12"/>
      <c r="R2" s="12"/>
      <c r="S2" s="12"/>
      <c r="T2" s="12"/>
    </row>
    <row r="3" spans="1:20" x14ac:dyDescent="0.25">
      <c r="B3" s="6" t="s">
        <v>2</v>
      </c>
      <c r="C3" s="160" t="str">
        <f>Sem_I!C3</f>
        <v>Ingineria mediului</v>
      </c>
      <c r="D3" s="160"/>
      <c r="E3" s="160"/>
      <c r="F3" s="160"/>
      <c r="G3" s="160"/>
      <c r="J3" s="7" t="str">
        <f>Sem_I!J3</f>
        <v>Anul de studii:</v>
      </c>
      <c r="K3" s="160" t="s">
        <v>43</v>
      </c>
      <c r="L3" s="160"/>
      <c r="P3" s="12"/>
      <c r="Q3" s="12"/>
      <c r="R3" s="12"/>
      <c r="S3" s="12"/>
      <c r="T3" s="12"/>
    </row>
    <row r="4" spans="1:20" x14ac:dyDescent="0.25">
      <c r="B4" s="129" t="s">
        <v>5</v>
      </c>
      <c r="C4" s="160" t="str">
        <f>Sem_I!C4</f>
        <v>Ingineria și protecția mediului în industrie</v>
      </c>
      <c r="D4" s="160"/>
      <c r="E4" s="160"/>
      <c r="F4" s="160"/>
      <c r="G4" s="160"/>
      <c r="J4" s="7" t="str">
        <f>Sem_I!J4</f>
        <v>Semestrul:</v>
      </c>
      <c r="K4" s="160" t="s">
        <v>4</v>
      </c>
      <c r="L4" s="160"/>
      <c r="P4" s="12"/>
      <c r="Q4" s="12"/>
      <c r="R4" s="12"/>
      <c r="S4" s="12"/>
      <c r="T4" s="12"/>
    </row>
    <row r="5" spans="1:20" s="32" customFormat="1" ht="12" customHeight="1" thickBot="1" x14ac:dyDescent="0.25">
      <c r="A5" s="29"/>
      <c r="B5" s="30"/>
      <c r="C5" s="31"/>
      <c r="D5" s="31"/>
      <c r="E5" s="31"/>
      <c r="F5" s="31"/>
      <c r="G5" s="31"/>
      <c r="J5" s="33"/>
      <c r="K5" s="34"/>
      <c r="L5" s="31"/>
      <c r="M5" s="29"/>
      <c r="P5" s="12"/>
      <c r="Q5" s="12"/>
      <c r="R5" s="12"/>
      <c r="S5" s="12"/>
      <c r="T5" s="12"/>
    </row>
    <row r="6" spans="1:20" s="1" customFormat="1" ht="20.100000000000001" customHeight="1" x14ac:dyDescent="0.25">
      <c r="A6" s="189" t="s">
        <v>7</v>
      </c>
      <c r="B6" s="185" t="s">
        <v>8</v>
      </c>
      <c r="C6" s="185" t="s">
        <v>9</v>
      </c>
      <c r="D6" s="185" t="s">
        <v>10</v>
      </c>
      <c r="E6" s="187" t="s">
        <v>11</v>
      </c>
      <c r="F6" s="185" t="s">
        <v>12</v>
      </c>
      <c r="G6" s="185"/>
      <c r="H6" s="185"/>
      <c r="I6" s="185"/>
      <c r="J6" s="185" t="s">
        <v>13</v>
      </c>
      <c r="K6" s="185"/>
      <c r="L6" s="185" t="s">
        <v>14</v>
      </c>
      <c r="M6" s="191"/>
      <c r="P6" s="12"/>
      <c r="Q6" s="12"/>
      <c r="R6" s="12"/>
      <c r="S6" s="12"/>
      <c r="T6" s="12"/>
    </row>
    <row r="7" spans="1:20" ht="30.75" thickBot="1" x14ac:dyDescent="0.3">
      <c r="A7" s="196"/>
      <c r="B7" s="197"/>
      <c r="C7" s="197"/>
      <c r="D7" s="197"/>
      <c r="E7" s="201"/>
      <c r="F7" s="115" t="s">
        <v>15</v>
      </c>
      <c r="G7" s="115" t="s">
        <v>16</v>
      </c>
      <c r="H7" s="115" t="s">
        <v>17</v>
      </c>
      <c r="I7" s="115" t="s">
        <v>18</v>
      </c>
      <c r="J7" s="127" t="s">
        <v>19</v>
      </c>
      <c r="K7" s="127" t="s">
        <v>20</v>
      </c>
      <c r="L7" s="197"/>
      <c r="M7" s="202"/>
      <c r="P7" s="12"/>
      <c r="Q7" s="12"/>
      <c r="R7" s="12"/>
      <c r="S7" s="12"/>
      <c r="T7" s="12"/>
    </row>
    <row r="8" spans="1:20" ht="15.75" thickBot="1" x14ac:dyDescent="0.3">
      <c r="A8" s="193" t="s">
        <v>21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5"/>
      <c r="P8" s="12"/>
      <c r="Q8" s="12"/>
      <c r="R8" s="12"/>
      <c r="S8" s="12"/>
      <c r="T8" s="12"/>
    </row>
    <row r="9" spans="1:20" ht="15" customHeight="1" x14ac:dyDescent="0.25">
      <c r="A9" s="44">
        <v>1</v>
      </c>
      <c r="B9" s="18" t="s">
        <v>104</v>
      </c>
      <c r="C9" s="60" t="s">
        <v>105</v>
      </c>
      <c r="D9" s="24" t="s">
        <v>22</v>
      </c>
      <c r="E9" s="24">
        <v>5</v>
      </c>
      <c r="F9" s="25">
        <v>2</v>
      </c>
      <c r="G9" s="18">
        <v>1</v>
      </c>
      <c r="H9" s="18"/>
      <c r="I9" s="18"/>
      <c r="J9" s="18">
        <f>SUM(F9:I9)*14</f>
        <v>42</v>
      </c>
      <c r="K9" s="18">
        <f>E9*25-J9</f>
        <v>83</v>
      </c>
      <c r="L9" s="161" t="s">
        <v>23</v>
      </c>
      <c r="M9" s="162"/>
      <c r="P9" s="12"/>
      <c r="Q9" s="12"/>
      <c r="R9" s="12"/>
      <c r="S9" s="12"/>
      <c r="T9" s="12"/>
    </row>
    <row r="10" spans="1:20" ht="15" customHeight="1" x14ac:dyDescent="0.25">
      <c r="A10" s="42">
        <v>2</v>
      </c>
      <c r="B10" s="19" t="s">
        <v>106</v>
      </c>
      <c r="C10" s="61" t="s">
        <v>107</v>
      </c>
      <c r="D10" s="20" t="s">
        <v>22</v>
      </c>
      <c r="E10" s="20">
        <v>3</v>
      </c>
      <c r="F10" s="22">
        <v>2</v>
      </c>
      <c r="G10" s="19"/>
      <c r="H10" s="19">
        <v>1</v>
      </c>
      <c r="I10" s="19"/>
      <c r="J10" s="19">
        <f>SUM(F10:I10)*14</f>
        <v>42</v>
      </c>
      <c r="K10" s="19">
        <f>E10*25-J10</f>
        <v>33</v>
      </c>
      <c r="L10" s="164" t="s">
        <v>23</v>
      </c>
      <c r="M10" s="165"/>
      <c r="P10" s="12"/>
      <c r="Q10" s="12"/>
      <c r="R10" s="12"/>
      <c r="S10" s="12"/>
      <c r="T10" s="12"/>
    </row>
    <row r="11" spans="1:20" ht="15" customHeight="1" x14ac:dyDescent="0.25">
      <c r="A11" s="42">
        <v>3</v>
      </c>
      <c r="B11" s="19" t="s">
        <v>108</v>
      </c>
      <c r="C11" s="61" t="s">
        <v>109</v>
      </c>
      <c r="D11" s="20" t="s">
        <v>25</v>
      </c>
      <c r="E11" s="20">
        <v>5</v>
      </c>
      <c r="F11" s="22">
        <v>2</v>
      </c>
      <c r="G11" s="19"/>
      <c r="H11" s="19">
        <v>2</v>
      </c>
      <c r="I11" s="19"/>
      <c r="J11" s="19">
        <f>SUM(F11:I11)*14</f>
        <v>56</v>
      </c>
      <c r="K11" s="19">
        <f>E11*25-J11</f>
        <v>69</v>
      </c>
      <c r="L11" s="164" t="s">
        <v>23</v>
      </c>
      <c r="M11" s="165"/>
      <c r="P11" s="12"/>
      <c r="Q11" s="12"/>
      <c r="R11" s="12"/>
      <c r="S11" s="12"/>
      <c r="T11" s="12"/>
    </row>
    <row r="12" spans="1:20" x14ac:dyDescent="0.25">
      <c r="A12" s="42">
        <v>4</v>
      </c>
      <c r="B12" s="19" t="s">
        <v>110</v>
      </c>
      <c r="C12" s="61" t="s">
        <v>111</v>
      </c>
      <c r="D12" s="20" t="s">
        <v>16</v>
      </c>
      <c r="E12" s="20">
        <v>3</v>
      </c>
      <c r="F12" s="22">
        <v>2</v>
      </c>
      <c r="G12" s="19"/>
      <c r="H12" s="19">
        <v>1</v>
      </c>
      <c r="I12" s="19"/>
      <c r="J12" s="19">
        <f t="shared" ref="J12:J15" si="0">SUM(F12:I12)*14</f>
        <v>42</v>
      </c>
      <c r="K12" s="19">
        <f t="shared" ref="K12:K15" si="1">E12*25-J12</f>
        <v>33</v>
      </c>
      <c r="L12" s="164" t="s">
        <v>23</v>
      </c>
      <c r="M12" s="165"/>
      <c r="P12" s="12"/>
      <c r="Q12" s="12"/>
      <c r="R12" s="12"/>
      <c r="S12" s="12"/>
      <c r="T12" s="12"/>
    </row>
    <row r="13" spans="1:20" x14ac:dyDescent="0.25">
      <c r="A13" s="42">
        <v>5</v>
      </c>
      <c r="B13" s="19" t="s">
        <v>112</v>
      </c>
      <c r="C13" s="61" t="s">
        <v>113</v>
      </c>
      <c r="D13" s="20" t="s">
        <v>25</v>
      </c>
      <c r="E13" s="20">
        <v>3</v>
      </c>
      <c r="F13" s="22">
        <v>2</v>
      </c>
      <c r="G13" s="19"/>
      <c r="H13" s="19">
        <v>1</v>
      </c>
      <c r="I13" s="19"/>
      <c r="J13" s="19">
        <f t="shared" si="0"/>
        <v>42</v>
      </c>
      <c r="K13" s="19">
        <f t="shared" si="1"/>
        <v>33</v>
      </c>
      <c r="L13" s="164" t="s">
        <v>23</v>
      </c>
      <c r="M13" s="165"/>
      <c r="P13" s="12"/>
      <c r="Q13" s="12"/>
      <c r="R13" s="12"/>
      <c r="S13" s="12"/>
      <c r="T13" s="12"/>
    </row>
    <row r="14" spans="1:20" ht="15" customHeight="1" x14ac:dyDescent="0.25">
      <c r="A14" s="42">
        <v>6</v>
      </c>
      <c r="B14" s="19" t="s">
        <v>114</v>
      </c>
      <c r="C14" s="61" t="s">
        <v>115</v>
      </c>
      <c r="D14" s="20" t="s">
        <v>22</v>
      </c>
      <c r="E14" s="20">
        <v>3</v>
      </c>
      <c r="F14" s="22">
        <v>1</v>
      </c>
      <c r="G14" s="19"/>
      <c r="H14" s="19">
        <v>1</v>
      </c>
      <c r="I14" s="19">
        <v>1</v>
      </c>
      <c r="J14" s="19">
        <f t="shared" si="0"/>
        <v>42</v>
      </c>
      <c r="K14" s="19">
        <f t="shared" si="1"/>
        <v>33</v>
      </c>
      <c r="L14" s="164" t="s">
        <v>23</v>
      </c>
      <c r="M14" s="165"/>
      <c r="P14" s="12"/>
      <c r="Q14" s="12"/>
      <c r="R14" s="12"/>
      <c r="S14" s="12"/>
      <c r="T14" s="12"/>
    </row>
    <row r="15" spans="1:20" ht="15" customHeight="1" thickBot="1" x14ac:dyDescent="0.3">
      <c r="A15" s="42">
        <v>7</v>
      </c>
      <c r="B15" s="19" t="s">
        <v>116</v>
      </c>
      <c r="C15" s="61" t="s">
        <v>117</v>
      </c>
      <c r="D15" s="20" t="s">
        <v>22</v>
      </c>
      <c r="E15" s="20">
        <v>2</v>
      </c>
      <c r="F15" s="22"/>
      <c r="G15" s="19"/>
      <c r="H15" s="19"/>
      <c r="I15" s="19">
        <v>2</v>
      </c>
      <c r="J15" s="19">
        <f t="shared" si="0"/>
        <v>28</v>
      </c>
      <c r="K15" s="19">
        <f t="shared" si="1"/>
        <v>22</v>
      </c>
      <c r="L15" s="164" t="s">
        <v>24</v>
      </c>
      <c r="M15" s="165"/>
      <c r="P15" s="12"/>
      <c r="Q15" s="12"/>
      <c r="R15" s="12"/>
      <c r="S15" s="12"/>
      <c r="T15" s="12"/>
    </row>
    <row r="16" spans="1:20" ht="14.45" customHeight="1" thickBot="1" x14ac:dyDescent="0.3">
      <c r="A16" s="198" t="s">
        <v>26</v>
      </c>
      <c r="B16" s="199"/>
      <c r="C16" s="199"/>
      <c r="D16" s="167"/>
      <c r="E16" s="199"/>
      <c r="F16" s="199"/>
      <c r="G16" s="199"/>
      <c r="H16" s="199"/>
      <c r="I16" s="199"/>
      <c r="J16" s="199"/>
      <c r="K16" s="199"/>
      <c r="L16" s="199"/>
      <c r="M16" s="200"/>
      <c r="P16" s="12"/>
      <c r="Q16" s="12"/>
      <c r="R16" s="12"/>
      <c r="S16" s="12"/>
      <c r="T16" s="12"/>
    </row>
    <row r="17" spans="1:20" ht="15" customHeight="1" x14ac:dyDescent="0.25">
      <c r="A17" s="44">
        <v>8</v>
      </c>
      <c r="B17" s="18" t="s">
        <v>160</v>
      </c>
      <c r="C17" s="272" t="s">
        <v>161</v>
      </c>
      <c r="D17" s="174" t="s">
        <v>25</v>
      </c>
      <c r="E17" s="208">
        <v>3</v>
      </c>
      <c r="F17" s="210">
        <v>2</v>
      </c>
      <c r="G17" s="161">
        <v>1</v>
      </c>
      <c r="H17" s="161"/>
      <c r="I17" s="161"/>
      <c r="J17" s="161">
        <f t="shared" ref="J17" si="2">SUM(F17:I17)*14</f>
        <v>42</v>
      </c>
      <c r="K17" s="161">
        <f t="shared" ref="K17" si="3">E17*25-J17</f>
        <v>33</v>
      </c>
      <c r="L17" s="161" t="s">
        <v>24</v>
      </c>
      <c r="M17" s="162"/>
      <c r="P17" s="12"/>
      <c r="Q17" s="12"/>
      <c r="R17" s="12"/>
      <c r="S17" s="12"/>
      <c r="T17" s="12"/>
    </row>
    <row r="18" spans="1:20" ht="15" customHeight="1" x14ac:dyDescent="0.25">
      <c r="A18" s="87">
        <v>9</v>
      </c>
      <c r="B18" s="58" t="s">
        <v>162</v>
      </c>
      <c r="C18" s="116" t="s">
        <v>163</v>
      </c>
      <c r="D18" s="176"/>
      <c r="E18" s="209"/>
      <c r="F18" s="211"/>
      <c r="G18" s="169"/>
      <c r="H18" s="169"/>
      <c r="I18" s="169"/>
      <c r="J18" s="169"/>
      <c r="K18" s="169"/>
      <c r="L18" s="169"/>
      <c r="M18" s="170"/>
      <c r="P18" s="12"/>
      <c r="Q18" s="12"/>
      <c r="R18" s="12"/>
      <c r="S18" s="12"/>
      <c r="T18" s="12"/>
    </row>
    <row r="19" spans="1:20" ht="15" customHeight="1" x14ac:dyDescent="0.25">
      <c r="A19" s="42">
        <v>10</v>
      </c>
      <c r="B19" s="19" t="s">
        <v>164</v>
      </c>
      <c r="C19" s="273" t="s">
        <v>165</v>
      </c>
      <c r="D19" s="212" t="s">
        <v>16</v>
      </c>
      <c r="E19" s="214">
        <v>3</v>
      </c>
      <c r="F19" s="205">
        <v>2</v>
      </c>
      <c r="G19" s="164">
        <v>1</v>
      </c>
      <c r="H19" s="164"/>
      <c r="I19" s="164"/>
      <c r="J19" s="164">
        <f t="shared" ref="J19" si="4">SUM(F19:I19)*14</f>
        <v>42</v>
      </c>
      <c r="K19" s="164">
        <f t="shared" ref="K19" si="5">E19*25-J19</f>
        <v>33</v>
      </c>
      <c r="L19" s="164" t="s">
        <v>24</v>
      </c>
      <c r="M19" s="165"/>
      <c r="P19" s="12"/>
      <c r="Q19" s="12"/>
      <c r="R19" s="12"/>
      <c r="S19" s="12"/>
      <c r="T19" s="12"/>
    </row>
    <row r="20" spans="1:20" ht="15" customHeight="1" thickBot="1" x14ac:dyDescent="0.3">
      <c r="A20" s="43">
        <v>11</v>
      </c>
      <c r="B20" s="16" t="s">
        <v>166</v>
      </c>
      <c r="C20" s="66" t="s">
        <v>167</v>
      </c>
      <c r="D20" s="213"/>
      <c r="E20" s="215"/>
      <c r="F20" s="206"/>
      <c r="G20" s="155"/>
      <c r="H20" s="155"/>
      <c r="I20" s="155"/>
      <c r="J20" s="155"/>
      <c r="K20" s="155"/>
      <c r="L20" s="155"/>
      <c r="M20" s="156"/>
      <c r="P20" s="12"/>
      <c r="Q20" s="12"/>
      <c r="R20" s="12"/>
      <c r="S20" s="12"/>
      <c r="T20" s="12"/>
    </row>
    <row r="21" spans="1:20" x14ac:dyDescent="0.25">
      <c r="A21" s="216" t="s">
        <v>27</v>
      </c>
      <c r="B21" s="154"/>
      <c r="C21" s="154"/>
      <c r="D21" s="13" t="s">
        <v>28</v>
      </c>
      <c r="E21" s="134">
        <f t="shared" ref="E21:K21" si="6">SUM(E9:E20)</f>
        <v>30</v>
      </c>
      <c r="F21" s="55">
        <f t="shared" si="6"/>
        <v>15</v>
      </c>
      <c r="G21" s="53">
        <f t="shared" si="6"/>
        <v>3</v>
      </c>
      <c r="H21" s="53">
        <f t="shared" si="6"/>
        <v>6</v>
      </c>
      <c r="I21" s="53">
        <f t="shared" si="6"/>
        <v>3</v>
      </c>
      <c r="J21" s="217">
        <f t="shared" si="6"/>
        <v>378</v>
      </c>
      <c r="K21" s="217">
        <f t="shared" si="6"/>
        <v>372</v>
      </c>
      <c r="L21" s="53" t="s">
        <v>29</v>
      </c>
      <c r="M21" s="54" t="s">
        <v>30</v>
      </c>
      <c r="P21" s="12"/>
      <c r="Q21" s="12"/>
      <c r="R21" s="12"/>
      <c r="S21" s="12"/>
      <c r="T21" s="12"/>
    </row>
    <row r="22" spans="1:20" ht="15.75" thickBot="1" x14ac:dyDescent="0.3">
      <c r="A22" s="179"/>
      <c r="B22" s="180"/>
      <c r="C22" s="180"/>
      <c r="D22" s="14" t="s">
        <v>31</v>
      </c>
      <c r="E22" s="135"/>
      <c r="F22" s="97">
        <f>COUNT(F9:F20)</f>
        <v>8</v>
      </c>
      <c r="G22" s="15">
        <f>COUNT(G9:G20)</f>
        <v>3</v>
      </c>
      <c r="H22" s="15">
        <f>COUNT(H9:H20)</f>
        <v>5</v>
      </c>
      <c r="I22" s="15">
        <f>COUNT(I9:I20)</f>
        <v>2</v>
      </c>
      <c r="J22" s="137"/>
      <c r="K22" s="137"/>
      <c r="L22" s="16">
        <f>COUNTIF(L1:L21,"=E")</f>
        <v>6</v>
      </c>
      <c r="M22" s="17">
        <f>COUNTIF(L1:L21,"=V")</f>
        <v>3</v>
      </c>
      <c r="P22" s="12"/>
      <c r="Q22" s="12"/>
      <c r="R22" s="12"/>
      <c r="S22" s="12"/>
      <c r="T22" s="12"/>
    </row>
    <row r="23" spans="1:20" ht="15" customHeight="1" thickBot="1" x14ac:dyDescent="0.3">
      <c r="A23" s="131" t="s">
        <v>32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3"/>
      <c r="P23" s="12"/>
      <c r="Q23" s="11"/>
      <c r="R23" s="12"/>
      <c r="S23" s="12"/>
      <c r="T23" s="12"/>
    </row>
    <row r="24" spans="1:20" ht="45" x14ac:dyDescent="0.25">
      <c r="A24" s="51">
        <v>12</v>
      </c>
      <c r="B24" s="52" t="s">
        <v>118</v>
      </c>
      <c r="C24" s="64" t="s">
        <v>47</v>
      </c>
      <c r="D24" s="80" t="s">
        <v>15</v>
      </c>
      <c r="E24" s="78">
        <v>5</v>
      </c>
      <c r="F24" s="79">
        <v>2</v>
      </c>
      <c r="G24" s="52">
        <v>2</v>
      </c>
      <c r="H24" s="52"/>
      <c r="I24" s="52"/>
      <c r="J24" s="52">
        <f t="shared" ref="J24:J29" si="7">SUM(F24:I24)*14</f>
        <v>56</v>
      </c>
      <c r="K24" s="52">
        <f t="shared" ref="K24:K29" si="8">E24*25-J24</f>
        <v>69</v>
      </c>
      <c r="L24" s="203" t="s">
        <v>23</v>
      </c>
      <c r="M24" s="204"/>
      <c r="P24" s="12"/>
      <c r="Q24" s="11"/>
      <c r="R24" s="12"/>
      <c r="S24" s="12"/>
      <c r="T24" s="12"/>
    </row>
    <row r="25" spans="1:20" x14ac:dyDescent="0.25">
      <c r="A25" s="89">
        <v>13</v>
      </c>
      <c r="B25" s="19" t="s">
        <v>119</v>
      </c>
      <c r="C25" s="88" t="s">
        <v>138</v>
      </c>
      <c r="D25" s="81" t="s">
        <v>15</v>
      </c>
      <c r="E25" s="82">
        <v>3</v>
      </c>
      <c r="F25" s="83">
        <v>2</v>
      </c>
      <c r="G25" s="58">
        <v>2</v>
      </c>
      <c r="H25" s="58"/>
      <c r="I25" s="58"/>
      <c r="J25" s="19">
        <f t="shared" si="7"/>
        <v>56</v>
      </c>
      <c r="K25" s="19">
        <f t="shared" si="8"/>
        <v>19</v>
      </c>
      <c r="L25" s="142" t="s">
        <v>24</v>
      </c>
      <c r="M25" s="143"/>
      <c r="P25" s="12"/>
      <c r="Q25" s="11"/>
      <c r="R25" s="12"/>
      <c r="S25" s="12"/>
      <c r="T25" s="12"/>
    </row>
    <row r="26" spans="1:20" x14ac:dyDescent="0.25">
      <c r="A26" s="89">
        <v>14</v>
      </c>
      <c r="B26" s="99" t="s">
        <v>120</v>
      </c>
      <c r="C26" s="88" t="s">
        <v>246</v>
      </c>
      <c r="D26" s="81" t="s">
        <v>15</v>
      </c>
      <c r="E26" s="82">
        <v>2</v>
      </c>
      <c r="F26" s="83"/>
      <c r="G26" s="58">
        <v>1</v>
      </c>
      <c r="H26" s="58"/>
      <c r="I26" s="58"/>
      <c r="J26" s="19">
        <f t="shared" si="7"/>
        <v>14</v>
      </c>
      <c r="K26" s="19">
        <f t="shared" si="8"/>
        <v>36</v>
      </c>
      <c r="L26" s="142" t="s">
        <v>24</v>
      </c>
      <c r="M26" s="143"/>
      <c r="P26" s="12"/>
      <c r="Q26" s="11"/>
      <c r="R26" s="12"/>
      <c r="S26" s="12"/>
      <c r="T26" s="12"/>
    </row>
    <row r="27" spans="1:20" x14ac:dyDescent="0.25">
      <c r="A27" s="89">
        <v>15</v>
      </c>
      <c r="B27" s="99" t="s">
        <v>121</v>
      </c>
      <c r="C27" s="88" t="s">
        <v>247</v>
      </c>
      <c r="D27" s="81" t="s">
        <v>15</v>
      </c>
      <c r="E27" s="82">
        <v>2</v>
      </c>
      <c r="F27" s="83"/>
      <c r="G27" s="58">
        <v>1</v>
      </c>
      <c r="H27" s="58"/>
      <c r="I27" s="58"/>
      <c r="J27" s="19">
        <f t="shared" si="7"/>
        <v>14</v>
      </c>
      <c r="K27" s="19">
        <f t="shared" si="8"/>
        <v>36</v>
      </c>
      <c r="L27" s="142" t="s">
        <v>24</v>
      </c>
      <c r="M27" s="143"/>
      <c r="P27" s="12"/>
      <c r="Q27" s="11"/>
      <c r="R27" s="12"/>
      <c r="S27" s="12"/>
      <c r="T27" s="12"/>
    </row>
    <row r="28" spans="1:20" x14ac:dyDescent="0.25">
      <c r="A28" s="89">
        <v>16</v>
      </c>
      <c r="B28" s="99" t="s">
        <v>249</v>
      </c>
      <c r="C28" s="109" t="s">
        <v>248</v>
      </c>
      <c r="D28" s="81" t="s">
        <v>15</v>
      </c>
      <c r="E28" s="82">
        <v>2</v>
      </c>
      <c r="F28" s="83"/>
      <c r="G28" s="58">
        <v>1</v>
      </c>
      <c r="H28" s="58"/>
      <c r="I28" s="58"/>
      <c r="J28" s="19">
        <f t="shared" si="7"/>
        <v>14</v>
      </c>
      <c r="K28" s="19">
        <f t="shared" si="8"/>
        <v>36</v>
      </c>
      <c r="L28" s="142" t="s">
        <v>24</v>
      </c>
      <c r="M28" s="143"/>
      <c r="P28" s="12"/>
      <c r="Q28" s="11"/>
      <c r="R28" s="12"/>
      <c r="S28" s="12"/>
      <c r="T28" s="12"/>
    </row>
    <row r="29" spans="1:20" ht="15.75" customHeight="1" thickBot="1" x14ac:dyDescent="0.3">
      <c r="A29" s="43">
        <v>15</v>
      </c>
      <c r="B29" s="16" t="s">
        <v>250</v>
      </c>
      <c r="C29" s="66" t="s">
        <v>48</v>
      </c>
      <c r="D29" s="68" t="s">
        <v>15</v>
      </c>
      <c r="E29" s="21">
        <v>3</v>
      </c>
      <c r="F29" s="23"/>
      <c r="G29" s="16"/>
      <c r="H29" s="16"/>
      <c r="I29" s="16">
        <v>4</v>
      </c>
      <c r="J29" s="16">
        <f t="shared" si="7"/>
        <v>56</v>
      </c>
      <c r="K29" s="16">
        <f t="shared" si="8"/>
        <v>19</v>
      </c>
      <c r="L29" s="155" t="s">
        <v>24</v>
      </c>
      <c r="M29" s="156"/>
      <c r="P29" s="12"/>
      <c r="Q29" s="11"/>
      <c r="R29" s="12"/>
      <c r="S29" s="12"/>
      <c r="T29" s="12"/>
    </row>
    <row r="30" spans="1:20" ht="15.75" customHeight="1" thickBo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P30" s="28"/>
      <c r="Q30" s="11"/>
      <c r="R30" s="27"/>
      <c r="S30" s="27"/>
      <c r="T30" s="27"/>
    </row>
    <row r="31" spans="1:20" ht="15.75" customHeight="1" x14ac:dyDescent="0.25">
      <c r="B31" s="144" t="s">
        <v>35</v>
      </c>
      <c r="C31" s="39" t="str">
        <f>Sem_I!C26</f>
        <v>Discipline Obligatorii:</v>
      </c>
      <c r="D31" s="147">
        <f>SUM(F9:I15)</f>
        <v>21</v>
      </c>
      <c r="E31" s="136"/>
      <c r="F31" s="136"/>
      <c r="G31" s="136"/>
      <c r="H31" s="136"/>
      <c r="I31" s="136"/>
      <c r="J31" s="136"/>
      <c r="K31" s="136"/>
      <c r="L31" s="136"/>
      <c r="M31" s="148"/>
      <c r="P31" s="28"/>
      <c r="Q31" s="11"/>
      <c r="R31" s="27"/>
      <c r="S31" s="27"/>
      <c r="T31" s="27"/>
    </row>
    <row r="32" spans="1:20" ht="15.75" customHeight="1" x14ac:dyDescent="0.25">
      <c r="B32" s="145"/>
      <c r="C32" s="40" t="str">
        <f>Sem_I!C27</f>
        <v>Discipline Opționale:</v>
      </c>
      <c r="D32" s="149">
        <f>SUM(F17:I20)</f>
        <v>6</v>
      </c>
      <c r="E32" s="150"/>
      <c r="F32" s="150"/>
      <c r="G32" s="150"/>
      <c r="H32" s="150"/>
      <c r="I32" s="150"/>
      <c r="J32" s="150"/>
      <c r="K32" s="150"/>
      <c r="L32" s="150"/>
      <c r="M32" s="151"/>
      <c r="P32" s="28"/>
      <c r="Q32" s="11"/>
      <c r="R32" s="27"/>
      <c r="S32" s="27"/>
      <c r="T32" s="27"/>
    </row>
    <row r="33" spans="1:20" ht="15.75" customHeight="1" thickBot="1" x14ac:dyDescent="0.3">
      <c r="B33" s="146"/>
      <c r="C33" s="41" t="str">
        <f>Sem_I!C28</f>
        <v>Discipline Facultative:</v>
      </c>
      <c r="D33" s="152">
        <f>SUM(F24:I29)</f>
        <v>15</v>
      </c>
      <c r="E33" s="137"/>
      <c r="F33" s="137"/>
      <c r="G33" s="137"/>
      <c r="H33" s="137"/>
      <c r="I33" s="137"/>
      <c r="J33" s="137"/>
      <c r="K33" s="137"/>
      <c r="L33" s="137"/>
      <c r="M33" s="153"/>
      <c r="P33" s="28"/>
      <c r="Q33" s="11"/>
      <c r="R33" s="27"/>
      <c r="S33" s="27"/>
      <c r="T33" s="27"/>
    </row>
    <row r="34" spans="1:20" s="32" customFormat="1" ht="15.75" customHeight="1" x14ac:dyDescent="0.2">
      <c r="A34" s="29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P34" s="36"/>
      <c r="Q34" s="37"/>
      <c r="R34" s="38"/>
      <c r="S34" s="38"/>
      <c r="T34" s="38"/>
    </row>
    <row r="35" spans="1:20" ht="18" customHeight="1" x14ac:dyDescent="0.25">
      <c r="B35" s="3" t="s">
        <v>39</v>
      </c>
      <c r="C35" s="8"/>
      <c r="D35" s="1"/>
      <c r="E35" s="154" t="s">
        <v>40</v>
      </c>
      <c r="F35" s="154"/>
      <c r="G35" s="3"/>
      <c r="H35" s="1"/>
      <c r="I35" s="1"/>
      <c r="J35" s="157" t="s">
        <v>41</v>
      </c>
      <c r="K35" s="157"/>
      <c r="L35" s="157"/>
      <c r="M35" s="157"/>
      <c r="P35" s="12"/>
      <c r="Q35" s="11"/>
      <c r="R35" s="163"/>
      <c r="S35" s="163"/>
      <c r="T35" s="163"/>
    </row>
    <row r="36" spans="1:20" ht="15" customHeight="1" x14ac:dyDescent="0.25">
      <c r="B36" s="160" t="str">
        <f>Sem_I!B31</f>
        <v>Mihnea-Cosmin COSTOIU</v>
      </c>
      <c r="C36" s="160"/>
      <c r="D36" s="158" t="str">
        <f>Sem_I!D31</f>
        <v>Radu ȘTEFĂNOIU</v>
      </c>
      <c r="E36" s="158"/>
      <c r="F36" s="158"/>
      <c r="G36" s="158"/>
      <c r="H36" s="158"/>
      <c r="I36" s="158"/>
      <c r="J36" s="159" t="str">
        <f>Sem_I!J31</f>
        <v>Vasile Danuț COJOCARU</v>
      </c>
      <c r="K36" s="159"/>
      <c r="L36" s="159"/>
      <c r="M36" s="159"/>
      <c r="P36" s="12"/>
      <c r="Q36" s="11"/>
      <c r="R36" s="12"/>
      <c r="S36" s="12"/>
      <c r="T36" s="12"/>
    </row>
    <row r="37" spans="1:20" x14ac:dyDescent="0.25">
      <c r="B37" s="1"/>
      <c r="C37" s="1"/>
      <c r="D37" s="1"/>
      <c r="E37" s="154"/>
      <c r="F37" s="154"/>
      <c r="G37" s="154"/>
      <c r="H37" s="1"/>
      <c r="I37" s="1"/>
      <c r="J37" s="1"/>
      <c r="K37" s="1"/>
      <c r="L37" s="1"/>
    </row>
    <row r="38" spans="1:20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0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0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sheetProtection formatCells="0" formatRows="0" insertRows="0" insertHyperlinks="0" deleteRows="0" sort="0" autoFilter="0" pivotTables="0"/>
  <protectedRanges>
    <protectedRange sqref="K1:L2 A9:XFD15 A17:XFD20 A24:B29" name="Editabil"/>
  </protectedRanges>
  <mergeCells count="66">
    <mergeCell ref="E37:G37"/>
    <mergeCell ref="A23:M23"/>
    <mergeCell ref="B31:B33"/>
    <mergeCell ref="D31:M31"/>
    <mergeCell ref="D32:M32"/>
    <mergeCell ref="D33:M33"/>
    <mergeCell ref="L24:M24"/>
    <mergeCell ref="L29:M29"/>
    <mergeCell ref="L25:M25"/>
    <mergeCell ref="L26:M26"/>
    <mergeCell ref="L27:M27"/>
    <mergeCell ref="A21:C22"/>
    <mergeCell ref="E21:E22"/>
    <mergeCell ref="J21:J22"/>
    <mergeCell ref="K21:K22"/>
    <mergeCell ref="L28:M28"/>
    <mergeCell ref="R35:T35"/>
    <mergeCell ref="B36:C36"/>
    <mergeCell ref="D36:I36"/>
    <mergeCell ref="J36:M36"/>
    <mergeCell ref="E35:F35"/>
    <mergeCell ref="J35:M35"/>
    <mergeCell ref="L14:M14"/>
    <mergeCell ref="A16:M16"/>
    <mergeCell ref="J19:J20"/>
    <mergeCell ref="K19:K20"/>
    <mergeCell ref="L19:M20"/>
    <mergeCell ref="D17:D18"/>
    <mergeCell ref="E17:E18"/>
    <mergeCell ref="F17:F18"/>
    <mergeCell ref="G17:G18"/>
    <mergeCell ref="H17:H18"/>
    <mergeCell ref="I17:I18"/>
    <mergeCell ref="J17:J18"/>
    <mergeCell ref="K17:K18"/>
    <mergeCell ref="L17:M18"/>
    <mergeCell ref="D19:D20"/>
    <mergeCell ref="E19:E20"/>
    <mergeCell ref="K1:L1"/>
    <mergeCell ref="D6:D7"/>
    <mergeCell ref="E6:E7"/>
    <mergeCell ref="D2:H2"/>
    <mergeCell ref="F6:I6"/>
    <mergeCell ref="J6:K6"/>
    <mergeCell ref="L6:M7"/>
    <mergeCell ref="C1:I1"/>
    <mergeCell ref="L13:M13"/>
    <mergeCell ref="B2:C2"/>
    <mergeCell ref="K2:L2"/>
    <mergeCell ref="C3:G3"/>
    <mergeCell ref="K3:L3"/>
    <mergeCell ref="C4:G4"/>
    <mergeCell ref="K4:L4"/>
    <mergeCell ref="A8:M8"/>
    <mergeCell ref="A6:A7"/>
    <mergeCell ref="B6:B7"/>
    <mergeCell ref="C6:C7"/>
    <mergeCell ref="L9:M9"/>
    <mergeCell ref="L10:M10"/>
    <mergeCell ref="L11:M11"/>
    <mergeCell ref="L12:M12"/>
    <mergeCell ref="F19:F20"/>
    <mergeCell ref="G19:G20"/>
    <mergeCell ref="H19:H20"/>
    <mergeCell ref="I19:I20"/>
    <mergeCell ref="L15:M15"/>
  </mergeCells>
  <conditionalFormatting sqref="C1 D2:D17 D19 D21:D36">
    <cfRule type="cellIs" dxfId="68" priority="1" operator="equal">
      <formula>"DI"</formula>
    </cfRule>
    <cfRule type="cellIs" dxfId="67" priority="2" operator="equal">
      <formula>"DM"</formula>
    </cfRule>
    <cfRule type="cellIs" dxfId="66" priority="3" operator="equal">
      <formula>"DJ"</formula>
    </cfRule>
    <cfRule type="cellIs" dxfId="65" priority="4" operator="equal">
      <formula>"D"</formula>
    </cfRule>
    <cfRule type="cellIs" dxfId="64" priority="5" operator="equal">
      <formula>"SI"</formula>
    </cfRule>
    <cfRule type="cellIs" dxfId="63" priority="6" operator="equal">
      <formula>"SM"</formula>
    </cfRule>
    <cfRule type="cellIs" dxfId="62" priority="7" operator="equal">
      <formula>"SJ"</formula>
    </cfRule>
    <cfRule type="cellIs" dxfId="61" priority="8" operator="equal">
      <formula>"S"</formula>
    </cfRule>
    <cfRule type="cellIs" dxfId="60" priority="10" operator="equal">
      <formula>"C"</formula>
    </cfRule>
    <cfRule type="cellIs" dxfId="59" priority="11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85" fitToWidth="0" orientation="landscape" r:id="rId1"/>
  <ignoredErrors>
    <ignoredError sqref="J11:J13 J15 J24 J1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4"/>
  <sheetViews>
    <sheetView zoomScale="85" zoomScaleNormal="85" zoomScaleSheetLayoutView="85" workbookViewId="0">
      <selection activeCell="C17" sqref="C17"/>
    </sheetView>
  </sheetViews>
  <sheetFormatPr defaultRowHeight="15" x14ac:dyDescent="0.25"/>
  <cols>
    <col min="1" max="1" width="4.7109375" style="5" customWidth="1"/>
    <col min="2" max="2" width="19.42578125" bestFit="1" customWidth="1"/>
    <col min="3" max="3" width="65.28515625" customWidth="1"/>
    <col min="4" max="4" width="10.42578125" customWidth="1"/>
    <col min="5" max="5" width="6" customWidth="1"/>
    <col min="6" max="9" width="4.42578125" customWidth="1"/>
    <col min="10" max="10" width="9.14062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30" t="s">
        <v>0</v>
      </c>
      <c r="D1" s="130"/>
      <c r="E1" s="130"/>
      <c r="F1" s="130"/>
      <c r="G1" s="130"/>
      <c r="H1" s="130"/>
      <c r="I1" s="130"/>
      <c r="J1" s="4"/>
      <c r="K1" s="181"/>
      <c r="L1" s="181"/>
      <c r="P1" s="90"/>
      <c r="Q1" s="90"/>
      <c r="R1" s="90"/>
      <c r="S1" s="90"/>
      <c r="T1" s="90"/>
    </row>
    <row r="2" spans="1:20" ht="15" customHeight="1" x14ac:dyDescent="0.25">
      <c r="B2" s="160"/>
      <c r="C2" s="160"/>
      <c r="D2" s="154"/>
      <c r="E2" s="154"/>
      <c r="F2" s="154"/>
      <c r="G2" s="154"/>
      <c r="H2" s="154"/>
      <c r="J2" s="7" t="str">
        <f>Sem_I!J2</f>
        <v>Anul universitar:</v>
      </c>
      <c r="K2" s="207" t="str">
        <f>Sem_III!K2</f>
        <v>2024 - 2025</v>
      </c>
      <c r="L2" s="207"/>
      <c r="P2" s="91"/>
      <c r="Q2" s="91"/>
      <c r="R2" s="91"/>
      <c r="S2" s="91"/>
      <c r="T2" s="91"/>
    </row>
    <row r="3" spans="1:20" x14ac:dyDescent="0.25">
      <c r="B3" s="6" t="s">
        <v>2</v>
      </c>
      <c r="C3" s="160" t="str">
        <f>Sem_I!C3</f>
        <v>Ingineria mediului</v>
      </c>
      <c r="D3" s="160"/>
      <c r="E3" s="160"/>
      <c r="F3" s="160"/>
      <c r="G3" s="160"/>
      <c r="J3" s="7" t="str">
        <f>Sem_I!J3</f>
        <v>Anul de studii:</v>
      </c>
      <c r="K3" s="160" t="str">
        <f>Sem_III!K3</f>
        <v>II</v>
      </c>
      <c r="L3" s="160"/>
      <c r="P3" s="91"/>
      <c r="Q3" s="91"/>
      <c r="R3" s="91"/>
      <c r="S3" s="91"/>
      <c r="T3" s="91"/>
    </row>
    <row r="4" spans="1:20" x14ac:dyDescent="0.25">
      <c r="B4" s="6" t="s">
        <v>5</v>
      </c>
      <c r="C4" s="160" t="str">
        <f>Sem_I!C4</f>
        <v>Ingineria și protecția mediului în industrie</v>
      </c>
      <c r="D4" s="160"/>
      <c r="E4" s="160"/>
      <c r="F4" s="160"/>
      <c r="G4" s="160"/>
      <c r="J4" s="7" t="str">
        <f>Sem_I!J4</f>
        <v>Semestrul:</v>
      </c>
      <c r="K4" s="160" t="s">
        <v>43</v>
      </c>
      <c r="L4" s="160"/>
      <c r="P4" s="91"/>
      <c r="Q4" s="91"/>
      <c r="R4" s="91"/>
      <c r="S4" s="91"/>
      <c r="T4" s="91"/>
    </row>
    <row r="5" spans="1:20" s="32" customFormat="1" ht="12" customHeight="1" thickBot="1" x14ac:dyDescent="0.25">
      <c r="A5" s="29"/>
      <c r="B5" s="30"/>
      <c r="C5" s="31"/>
      <c r="D5" s="31"/>
      <c r="E5" s="31"/>
      <c r="F5" s="31"/>
      <c r="G5" s="31"/>
      <c r="J5" s="33"/>
      <c r="K5" s="34"/>
      <c r="L5" s="31"/>
      <c r="M5" s="29"/>
      <c r="P5" s="91"/>
      <c r="Q5" s="91"/>
      <c r="R5" s="91"/>
      <c r="S5" s="91"/>
      <c r="T5" s="91"/>
    </row>
    <row r="6" spans="1:20" s="1" customFormat="1" ht="20.100000000000001" customHeight="1" x14ac:dyDescent="0.25">
      <c r="A6" s="189" t="s">
        <v>7</v>
      </c>
      <c r="B6" s="185" t="s">
        <v>8</v>
      </c>
      <c r="C6" s="185" t="s">
        <v>9</v>
      </c>
      <c r="D6" s="185" t="s">
        <v>10</v>
      </c>
      <c r="E6" s="187" t="s">
        <v>11</v>
      </c>
      <c r="F6" s="185" t="s">
        <v>12</v>
      </c>
      <c r="G6" s="185"/>
      <c r="H6" s="185"/>
      <c r="I6" s="185"/>
      <c r="J6" s="185" t="s">
        <v>13</v>
      </c>
      <c r="K6" s="185"/>
      <c r="L6" s="185" t="s">
        <v>14</v>
      </c>
      <c r="M6" s="191"/>
      <c r="P6" s="91"/>
      <c r="Q6" s="91"/>
      <c r="R6" s="91"/>
      <c r="S6" s="91"/>
      <c r="T6" s="91"/>
    </row>
    <row r="7" spans="1:20" ht="30.75" thickBot="1" x14ac:dyDescent="0.3">
      <c r="A7" s="196"/>
      <c r="B7" s="197"/>
      <c r="C7" s="197"/>
      <c r="D7" s="197"/>
      <c r="E7" s="201"/>
      <c r="F7" s="115" t="s">
        <v>15</v>
      </c>
      <c r="G7" s="115" t="s">
        <v>16</v>
      </c>
      <c r="H7" s="115" t="s">
        <v>17</v>
      </c>
      <c r="I7" s="115" t="s">
        <v>18</v>
      </c>
      <c r="J7" s="127" t="s">
        <v>19</v>
      </c>
      <c r="K7" s="127" t="s">
        <v>20</v>
      </c>
      <c r="L7" s="197"/>
      <c r="M7" s="202"/>
      <c r="P7" s="91"/>
      <c r="Q7" s="91"/>
      <c r="R7" s="91"/>
      <c r="S7" s="91"/>
      <c r="T7" s="91"/>
    </row>
    <row r="8" spans="1:20" ht="15.75" thickBot="1" x14ac:dyDescent="0.3">
      <c r="A8" s="193" t="s">
        <v>21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5"/>
      <c r="P8" s="91"/>
      <c r="Q8" s="91"/>
      <c r="R8" s="91"/>
      <c r="S8" s="91"/>
      <c r="T8" s="91"/>
    </row>
    <row r="9" spans="1:20" ht="15" customHeight="1" x14ac:dyDescent="0.25">
      <c r="A9" s="44">
        <v>1</v>
      </c>
      <c r="B9" s="18" t="s">
        <v>126</v>
      </c>
      <c r="C9" s="60" t="s">
        <v>127</v>
      </c>
      <c r="D9" s="24" t="s">
        <v>25</v>
      </c>
      <c r="E9" s="24">
        <v>4</v>
      </c>
      <c r="F9" s="25">
        <v>2</v>
      </c>
      <c r="G9" s="18"/>
      <c r="H9" s="18">
        <v>1</v>
      </c>
      <c r="I9" s="18"/>
      <c r="J9" s="18">
        <f>SUM(F9:I9)*14</f>
        <v>42</v>
      </c>
      <c r="K9" s="18">
        <f>E9*25-J9</f>
        <v>58</v>
      </c>
      <c r="L9" s="161" t="s">
        <v>23</v>
      </c>
      <c r="M9" s="162"/>
      <c r="P9" s="91"/>
      <c r="Q9" s="91"/>
      <c r="R9" s="91"/>
      <c r="S9" s="91"/>
      <c r="T9" s="91"/>
    </row>
    <row r="10" spans="1:20" ht="15" customHeight="1" x14ac:dyDescent="0.25">
      <c r="A10" s="42">
        <v>2</v>
      </c>
      <c r="B10" s="19" t="s">
        <v>128</v>
      </c>
      <c r="C10" s="61" t="s">
        <v>129</v>
      </c>
      <c r="D10" s="20" t="s">
        <v>25</v>
      </c>
      <c r="E10" s="20">
        <v>4</v>
      </c>
      <c r="F10" s="22">
        <v>2</v>
      </c>
      <c r="G10" s="19"/>
      <c r="H10" s="19">
        <v>1</v>
      </c>
      <c r="I10" s="19"/>
      <c r="J10" s="19">
        <f>SUM(F10:I10)*14</f>
        <v>42</v>
      </c>
      <c r="K10" s="19">
        <f>E10*25-J10</f>
        <v>58</v>
      </c>
      <c r="L10" s="164" t="s">
        <v>23</v>
      </c>
      <c r="M10" s="165"/>
      <c r="P10" s="91"/>
      <c r="Q10" s="91"/>
      <c r="R10" s="91"/>
      <c r="S10" s="91"/>
      <c r="T10" s="91"/>
    </row>
    <row r="11" spans="1:20" ht="15" customHeight="1" x14ac:dyDescent="0.25">
      <c r="A11" s="42">
        <v>3</v>
      </c>
      <c r="B11" s="19" t="s">
        <v>130</v>
      </c>
      <c r="C11" s="61" t="s">
        <v>131</v>
      </c>
      <c r="D11" s="20" t="s">
        <v>25</v>
      </c>
      <c r="E11" s="20">
        <v>3</v>
      </c>
      <c r="F11" s="22">
        <v>2</v>
      </c>
      <c r="G11" s="19"/>
      <c r="H11" s="19">
        <v>1</v>
      </c>
      <c r="I11" s="19"/>
      <c r="J11" s="19">
        <f>SUM(F11:I11)*14</f>
        <v>42</v>
      </c>
      <c r="K11" s="19">
        <f>E11*25-J11</f>
        <v>33</v>
      </c>
      <c r="L11" s="164" t="s">
        <v>23</v>
      </c>
      <c r="M11" s="165"/>
      <c r="P11" s="91"/>
      <c r="Q11" s="91"/>
      <c r="R11" s="91"/>
      <c r="S11" s="91"/>
      <c r="T11" s="91"/>
    </row>
    <row r="12" spans="1:20" x14ac:dyDescent="0.25">
      <c r="A12" s="42">
        <v>4</v>
      </c>
      <c r="B12" s="19" t="s">
        <v>132</v>
      </c>
      <c r="C12" s="61" t="s">
        <v>168</v>
      </c>
      <c r="D12" s="20" t="s">
        <v>25</v>
      </c>
      <c r="E12" s="20">
        <v>4</v>
      </c>
      <c r="F12" s="22">
        <v>2</v>
      </c>
      <c r="G12" s="19">
        <v>2</v>
      </c>
      <c r="H12" s="19"/>
      <c r="I12" s="19"/>
      <c r="J12" s="19">
        <f t="shared" ref="J12:J15" si="0">SUM(F12:I12)*14</f>
        <v>56</v>
      </c>
      <c r="K12" s="19">
        <f t="shared" ref="K12:K15" si="1">E12*25-J12</f>
        <v>44</v>
      </c>
      <c r="L12" s="164" t="s">
        <v>23</v>
      </c>
      <c r="M12" s="165"/>
      <c r="P12" s="91"/>
      <c r="Q12" s="91"/>
      <c r="R12" s="91"/>
      <c r="S12" s="91"/>
      <c r="T12" s="91"/>
    </row>
    <row r="13" spans="1:20" x14ac:dyDescent="0.25">
      <c r="A13" s="42">
        <v>5</v>
      </c>
      <c r="B13" s="19" t="s">
        <v>133</v>
      </c>
      <c r="C13" s="61" t="s">
        <v>169</v>
      </c>
      <c r="D13" s="20" t="s">
        <v>25</v>
      </c>
      <c r="E13" s="20">
        <v>3</v>
      </c>
      <c r="F13" s="22">
        <v>2</v>
      </c>
      <c r="G13" s="19"/>
      <c r="H13" s="19">
        <v>1</v>
      </c>
      <c r="I13" s="19"/>
      <c r="J13" s="19">
        <f t="shared" si="0"/>
        <v>42</v>
      </c>
      <c r="K13" s="19">
        <f t="shared" si="1"/>
        <v>33</v>
      </c>
      <c r="L13" s="164" t="s">
        <v>23</v>
      </c>
      <c r="M13" s="165"/>
      <c r="P13" s="91"/>
      <c r="Q13" s="91"/>
      <c r="R13" s="91"/>
      <c r="S13" s="91"/>
      <c r="T13" s="91"/>
    </row>
    <row r="14" spans="1:20" ht="15" customHeight="1" x14ac:dyDescent="0.25">
      <c r="A14" s="42">
        <v>6</v>
      </c>
      <c r="B14" s="19" t="s">
        <v>134</v>
      </c>
      <c r="C14" s="61" t="s">
        <v>135</v>
      </c>
      <c r="D14" s="20" t="s">
        <v>22</v>
      </c>
      <c r="E14" s="20">
        <v>4</v>
      </c>
      <c r="F14" s="22">
        <v>1</v>
      </c>
      <c r="G14" s="19"/>
      <c r="H14" s="19">
        <v>1</v>
      </c>
      <c r="I14" s="19">
        <v>1</v>
      </c>
      <c r="J14" s="19">
        <f t="shared" si="0"/>
        <v>42</v>
      </c>
      <c r="K14" s="19">
        <f t="shared" si="1"/>
        <v>58</v>
      </c>
      <c r="L14" s="164" t="s">
        <v>24</v>
      </c>
      <c r="M14" s="165"/>
      <c r="P14" s="91"/>
      <c r="Q14" s="91"/>
      <c r="R14" s="91"/>
      <c r="S14" s="91"/>
      <c r="T14" s="91"/>
    </row>
    <row r="15" spans="1:20" ht="15" customHeight="1" thickBot="1" x14ac:dyDescent="0.3">
      <c r="A15" s="42">
        <v>7</v>
      </c>
      <c r="B15" s="19" t="s">
        <v>136</v>
      </c>
      <c r="C15" s="61" t="s">
        <v>137</v>
      </c>
      <c r="D15" s="20" t="s">
        <v>15</v>
      </c>
      <c r="E15" s="20">
        <v>4</v>
      </c>
      <c r="F15" s="22">
        <v>2</v>
      </c>
      <c r="G15" s="19">
        <v>1</v>
      </c>
      <c r="H15" s="19"/>
      <c r="I15" s="19"/>
      <c r="J15" s="19">
        <f t="shared" si="0"/>
        <v>42</v>
      </c>
      <c r="K15" s="19">
        <f t="shared" si="1"/>
        <v>58</v>
      </c>
      <c r="L15" s="142" t="s">
        <v>23</v>
      </c>
      <c r="M15" s="143"/>
      <c r="P15" s="91"/>
      <c r="Q15" s="91"/>
      <c r="R15" s="91"/>
      <c r="S15" s="91"/>
      <c r="T15" s="91"/>
    </row>
    <row r="16" spans="1:20" ht="14.45" customHeight="1" thickBot="1" x14ac:dyDescent="0.3">
      <c r="A16" s="166" t="s">
        <v>26</v>
      </c>
      <c r="B16" s="167"/>
      <c r="C16" s="167"/>
      <c r="D16" s="167"/>
      <c r="E16" s="199"/>
      <c r="F16" s="199"/>
      <c r="G16" s="199"/>
      <c r="H16" s="199"/>
      <c r="I16" s="199"/>
      <c r="J16" s="199"/>
      <c r="K16" s="199"/>
      <c r="L16" s="199"/>
      <c r="M16" s="200"/>
      <c r="P16" s="91"/>
      <c r="Q16" s="91"/>
      <c r="R16" s="91"/>
      <c r="S16" s="91"/>
      <c r="T16" s="91"/>
    </row>
    <row r="17" spans="1:20" ht="15" customHeight="1" x14ac:dyDescent="0.25">
      <c r="A17" s="44">
        <v>8</v>
      </c>
      <c r="B17" s="18" t="s">
        <v>170</v>
      </c>
      <c r="C17" s="274" t="s">
        <v>171</v>
      </c>
      <c r="D17" s="138" t="s">
        <v>25</v>
      </c>
      <c r="E17" s="138">
        <v>4</v>
      </c>
      <c r="F17" s="218">
        <v>2</v>
      </c>
      <c r="G17" s="140"/>
      <c r="H17" s="140">
        <v>2</v>
      </c>
      <c r="I17" s="140"/>
      <c r="J17" s="161">
        <f t="shared" ref="J17" si="2">SUM(F17:I17)*14</f>
        <v>56</v>
      </c>
      <c r="K17" s="161">
        <f t="shared" ref="K17" si="3">E17*25-J17</f>
        <v>44</v>
      </c>
      <c r="L17" s="161" t="s">
        <v>24</v>
      </c>
      <c r="M17" s="162"/>
      <c r="P17" s="91"/>
      <c r="Q17" s="91"/>
      <c r="R17" s="91"/>
      <c r="S17" s="91"/>
      <c r="T17" s="91"/>
    </row>
    <row r="18" spans="1:20" ht="15" customHeight="1" thickBot="1" x14ac:dyDescent="0.3">
      <c r="A18" s="117">
        <v>9</v>
      </c>
      <c r="B18" s="113" t="s">
        <v>172</v>
      </c>
      <c r="C18" s="118" t="s">
        <v>173</v>
      </c>
      <c r="D18" s="139"/>
      <c r="E18" s="139"/>
      <c r="F18" s="219"/>
      <c r="G18" s="141"/>
      <c r="H18" s="141"/>
      <c r="I18" s="141"/>
      <c r="J18" s="169"/>
      <c r="K18" s="169"/>
      <c r="L18" s="169"/>
      <c r="M18" s="170"/>
      <c r="P18" s="91"/>
      <c r="Q18" s="91"/>
      <c r="R18" s="91"/>
      <c r="S18" s="91"/>
      <c r="T18" s="91"/>
    </row>
    <row r="19" spans="1:20" x14ac:dyDescent="0.25">
      <c r="A19" s="177" t="s">
        <v>27</v>
      </c>
      <c r="B19" s="178"/>
      <c r="C19" s="178"/>
      <c r="D19" s="13" t="s">
        <v>28</v>
      </c>
      <c r="E19" s="134">
        <f t="shared" ref="E19:K19" si="4">SUM(E9:E18)</f>
        <v>30</v>
      </c>
      <c r="F19" s="105">
        <f t="shared" si="4"/>
        <v>15</v>
      </c>
      <c r="G19" s="106">
        <f t="shared" si="4"/>
        <v>3</v>
      </c>
      <c r="H19" s="106">
        <f t="shared" si="4"/>
        <v>7</v>
      </c>
      <c r="I19" s="106">
        <f t="shared" si="4"/>
        <v>1</v>
      </c>
      <c r="J19" s="136">
        <f t="shared" si="4"/>
        <v>364</v>
      </c>
      <c r="K19" s="136">
        <f t="shared" si="4"/>
        <v>386</v>
      </c>
      <c r="L19" s="106" t="s">
        <v>29</v>
      </c>
      <c r="M19" s="119" t="s">
        <v>30</v>
      </c>
      <c r="P19" s="91"/>
      <c r="Q19" s="91"/>
      <c r="R19" s="91"/>
      <c r="S19" s="91"/>
      <c r="T19" s="91"/>
    </row>
    <row r="20" spans="1:20" ht="15.75" thickBot="1" x14ac:dyDescent="0.3">
      <c r="A20" s="179"/>
      <c r="B20" s="180"/>
      <c r="C20" s="180"/>
      <c r="D20" s="14" t="s">
        <v>31</v>
      </c>
      <c r="E20" s="135"/>
      <c r="F20" s="97">
        <f>COUNT(F9:F18)</f>
        <v>8</v>
      </c>
      <c r="G20" s="15">
        <f>COUNT(G9:G18)</f>
        <v>2</v>
      </c>
      <c r="H20" s="15">
        <f>COUNT(H9:H18)</f>
        <v>6</v>
      </c>
      <c r="I20" s="15">
        <f>COUNT(I9:I18)</f>
        <v>1</v>
      </c>
      <c r="J20" s="137"/>
      <c r="K20" s="137"/>
      <c r="L20" s="16">
        <f>COUNTIF(L1:L19,"=E")</f>
        <v>6</v>
      </c>
      <c r="M20" s="17">
        <f>COUNTIF(L1:L19,"=V")</f>
        <v>2</v>
      </c>
      <c r="P20" s="91"/>
      <c r="Q20" s="91"/>
      <c r="R20" s="91"/>
      <c r="S20" s="91"/>
      <c r="T20" s="91"/>
    </row>
    <row r="21" spans="1:20" ht="15" customHeight="1" thickBot="1" x14ac:dyDescent="0.3">
      <c r="A21" s="131" t="s">
        <v>32</v>
      </c>
      <c r="B21" s="132"/>
      <c r="C21" s="132"/>
      <c r="D21" s="132"/>
      <c r="E21" s="220"/>
      <c r="F21" s="220"/>
      <c r="G21" s="220"/>
      <c r="H21" s="220"/>
      <c r="I21" s="220"/>
      <c r="J21" s="220"/>
      <c r="K21" s="220"/>
      <c r="L21" s="220"/>
      <c r="M21" s="221"/>
      <c r="P21" s="91"/>
      <c r="Q21" s="11"/>
      <c r="R21" s="91"/>
      <c r="S21" s="91"/>
      <c r="T21" s="91"/>
    </row>
    <row r="22" spans="1:20" ht="15" customHeight="1" x14ac:dyDescent="0.25">
      <c r="A22" s="44">
        <v>10</v>
      </c>
      <c r="B22" s="100" t="s">
        <v>142</v>
      </c>
      <c r="C22" s="60" t="s">
        <v>49</v>
      </c>
      <c r="D22" s="75" t="s">
        <v>15</v>
      </c>
      <c r="E22" s="24">
        <v>5</v>
      </c>
      <c r="F22" s="25">
        <v>2</v>
      </c>
      <c r="G22" s="18">
        <v>2</v>
      </c>
      <c r="H22" s="18"/>
      <c r="I22" s="18"/>
      <c r="J22" s="18">
        <f t="shared" ref="J22:J27" si="5">SUM(F22:I22)*14</f>
        <v>56</v>
      </c>
      <c r="K22" s="18">
        <f t="shared" ref="K22:K27" si="6">E22*25-J22</f>
        <v>69</v>
      </c>
      <c r="L22" s="161" t="s">
        <v>23</v>
      </c>
      <c r="M22" s="162"/>
      <c r="P22" s="91"/>
      <c r="Q22" s="11"/>
      <c r="R22" s="91"/>
      <c r="S22" s="91"/>
      <c r="T22" s="91"/>
    </row>
    <row r="23" spans="1:20" ht="15" customHeight="1" x14ac:dyDescent="0.25">
      <c r="A23" s="63">
        <v>11</v>
      </c>
      <c r="B23" s="101" t="s">
        <v>139</v>
      </c>
      <c r="C23" s="64" t="s">
        <v>140</v>
      </c>
      <c r="D23" s="80" t="s">
        <v>15</v>
      </c>
      <c r="E23" s="78">
        <v>3</v>
      </c>
      <c r="F23" s="79">
        <v>2</v>
      </c>
      <c r="G23" s="52">
        <v>2</v>
      </c>
      <c r="H23" s="52"/>
      <c r="I23" s="52"/>
      <c r="J23" s="19">
        <f t="shared" si="5"/>
        <v>56</v>
      </c>
      <c r="K23" s="19">
        <f t="shared" si="6"/>
        <v>19</v>
      </c>
      <c r="L23" s="142" t="s">
        <v>24</v>
      </c>
      <c r="M23" s="143"/>
      <c r="P23" s="91"/>
      <c r="Q23" s="11"/>
      <c r="R23" s="92"/>
      <c r="S23" s="92"/>
      <c r="T23" s="92"/>
    </row>
    <row r="24" spans="1:20" ht="15" customHeight="1" x14ac:dyDescent="0.25">
      <c r="A24" s="42">
        <v>12</v>
      </c>
      <c r="B24" s="19" t="s">
        <v>141</v>
      </c>
      <c r="C24" s="61" t="s">
        <v>251</v>
      </c>
      <c r="D24" s="67" t="s">
        <v>15</v>
      </c>
      <c r="E24" s="20">
        <v>2</v>
      </c>
      <c r="F24" s="22"/>
      <c r="G24" s="19">
        <v>1</v>
      </c>
      <c r="H24" s="19"/>
      <c r="I24" s="19"/>
      <c r="J24" s="19">
        <f t="shared" si="5"/>
        <v>14</v>
      </c>
      <c r="K24" s="19">
        <f t="shared" si="6"/>
        <v>36</v>
      </c>
      <c r="L24" s="164" t="s">
        <v>24</v>
      </c>
      <c r="M24" s="165"/>
      <c r="P24" s="91"/>
      <c r="Q24" s="11"/>
      <c r="R24" s="91"/>
      <c r="S24" s="91"/>
      <c r="T24" s="91"/>
    </row>
    <row r="25" spans="1:20" ht="15" customHeight="1" x14ac:dyDescent="0.25">
      <c r="A25" s="87">
        <v>13</v>
      </c>
      <c r="B25" s="58" t="s">
        <v>143</v>
      </c>
      <c r="C25" s="88" t="s">
        <v>252</v>
      </c>
      <c r="D25" s="81" t="s">
        <v>15</v>
      </c>
      <c r="E25" s="82">
        <v>2</v>
      </c>
      <c r="F25" s="83"/>
      <c r="G25" s="58">
        <v>1</v>
      </c>
      <c r="H25" s="58"/>
      <c r="I25" s="58"/>
      <c r="J25" s="19">
        <f t="shared" si="5"/>
        <v>14</v>
      </c>
      <c r="K25" s="19">
        <f t="shared" si="6"/>
        <v>36</v>
      </c>
      <c r="L25" s="142" t="s">
        <v>24</v>
      </c>
      <c r="M25" s="143"/>
      <c r="P25" s="91"/>
      <c r="Q25" s="11"/>
      <c r="R25" s="91"/>
      <c r="S25" s="91"/>
      <c r="T25" s="91"/>
    </row>
    <row r="26" spans="1:20" ht="15" customHeight="1" x14ac:dyDescent="0.25">
      <c r="A26" s="87">
        <v>14</v>
      </c>
      <c r="B26" s="58" t="s">
        <v>254</v>
      </c>
      <c r="C26" s="88" t="s">
        <v>253</v>
      </c>
      <c r="D26" s="81" t="s">
        <v>15</v>
      </c>
      <c r="E26" s="82">
        <v>2</v>
      </c>
      <c r="F26" s="83"/>
      <c r="G26" s="58">
        <v>1</v>
      </c>
      <c r="H26" s="58"/>
      <c r="I26" s="58"/>
      <c r="J26" s="19">
        <f t="shared" si="5"/>
        <v>14</v>
      </c>
      <c r="K26" s="19">
        <f t="shared" si="6"/>
        <v>36</v>
      </c>
      <c r="L26" s="142" t="s">
        <v>24</v>
      </c>
      <c r="M26" s="143"/>
      <c r="P26" s="91"/>
      <c r="Q26" s="11"/>
      <c r="R26" s="91"/>
      <c r="S26" s="91"/>
      <c r="T26" s="91"/>
    </row>
    <row r="27" spans="1:20" ht="15.75" customHeight="1" thickBot="1" x14ac:dyDescent="0.3">
      <c r="A27" s="43">
        <v>15</v>
      </c>
      <c r="B27" s="16" t="s">
        <v>255</v>
      </c>
      <c r="C27" s="62" t="s">
        <v>50</v>
      </c>
      <c r="D27" s="68" t="s">
        <v>15</v>
      </c>
      <c r="E27" s="21">
        <v>3</v>
      </c>
      <c r="F27" s="23"/>
      <c r="G27" s="16"/>
      <c r="H27" s="16"/>
      <c r="I27" s="16">
        <v>4</v>
      </c>
      <c r="J27" s="16">
        <f t="shared" si="5"/>
        <v>56</v>
      </c>
      <c r="K27" s="16">
        <f t="shared" si="6"/>
        <v>19</v>
      </c>
      <c r="L27" s="155" t="s">
        <v>24</v>
      </c>
      <c r="M27" s="156"/>
      <c r="P27" s="91"/>
      <c r="Q27" s="11"/>
      <c r="R27" s="91"/>
      <c r="S27" s="91"/>
      <c r="T27" s="91"/>
    </row>
    <row r="28" spans="1:20" ht="15.75" customHeight="1" thickBot="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P28" s="28"/>
      <c r="Q28" s="11"/>
      <c r="R28" s="27"/>
      <c r="S28" s="27"/>
      <c r="T28" s="27"/>
    </row>
    <row r="29" spans="1:20" ht="15.75" customHeight="1" x14ac:dyDescent="0.25">
      <c r="B29" s="144" t="s">
        <v>35</v>
      </c>
      <c r="C29" s="39" t="str">
        <f>Sem_I!C26</f>
        <v>Discipline Obligatorii:</v>
      </c>
      <c r="D29" s="147">
        <f>SUM(F9:I15)</f>
        <v>22</v>
      </c>
      <c r="E29" s="136"/>
      <c r="F29" s="136"/>
      <c r="G29" s="136"/>
      <c r="H29" s="136"/>
      <c r="I29" s="136"/>
      <c r="J29" s="136"/>
      <c r="K29" s="136"/>
      <c r="L29" s="136"/>
      <c r="M29" s="148"/>
      <c r="P29" s="28"/>
      <c r="Q29" s="11"/>
      <c r="R29" s="27"/>
      <c r="S29" s="27"/>
      <c r="T29" s="27"/>
    </row>
    <row r="30" spans="1:20" ht="15.75" customHeight="1" x14ac:dyDescent="0.25">
      <c r="B30" s="145"/>
      <c r="C30" s="40" t="str">
        <f>Sem_I!C27</f>
        <v>Discipline Opționale:</v>
      </c>
      <c r="D30" s="149">
        <f>SUM(F17:I18)</f>
        <v>4</v>
      </c>
      <c r="E30" s="150"/>
      <c r="F30" s="150"/>
      <c r="G30" s="150"/>
      <c r="H30" s="150"/>
      <c r="I30" s="150"/>
      <c r="J30" s="150"/>
      <c r="K30" s="150"/>
      <c r="L30" s="150"/>
      <c r="M30" s="151"/>
      <c r="P30" s="28"/>
      <c r="Q30" s="11"/>
      <c r="R30" s="27"/>
      <c r="S30" s="27"/>
      <c r="T30" s="27"/>
    </row>
    <row r="31" spans="1:20" ht="15.75" customHeight="1" thickBot="1" x14ac:dyDescent="0.3">
      <c r="B31" s="146"/>
      <c r="C31" s="41" t="str">
        <f>Sem_I!C28</f>
        <v>Discipline Facultative:</v>
      </c>
      <c r="D31" s="152">
        <f>SUM(F22:I27)</f>
        <v>15</v>
      </c>
      <c r="E31" s="137"/>
      <c r="F31" s="137"/>
      <c r="G31" s="137"/>
      <c r="H31" s="137"/>
      <c r="I31" s="137"/>
      <c r="J31" s="137"/>
      <c r="K31" s="137"/>
      <c r="L31" s="137"/>
      <c r="M31" s="153"/>
      <c r="P31" s="28"/>
      <c r="Q31" s="11"/>
      <c r="R31" s="27"/>
      <c r="S31" s="27"/>
      <c r="T31" s="27"/>
    </row>
    <row r="32" spans="1:20" s="32" customFormat="1" ht="15.75" customHeight="1" x14ac:dyDescent="0.2">
      <c r="A32" s="29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P32" s="36"/>
      <c r="Q32" s="37"/>
      <c r="R32" s="38"/>
      <c r="S32" s="38"/>
      <c r="T32" s="38"/>
    </row>
    <row r="33" spans="2:20" ht="18" customHeight="1" x14ac:dyDescent="0.25">
      <c r="B33" s="3" t="s">
        <v>39</v>
      </c>
      <c r="C33" s="8"/>
      <c r="D33" s="1"/>
      <c r="E33" s="154" t="s">
        <v>40</v>
      </c>
      <c r="F33" s="154"/>
      <c r="G33" s="3"/>
      <c r="H33" s="1"/>
      <c r="I33" s="1"/>
      <c r="J33" s="157" t="s">
        <v>41</v>
      </c>
      <c r="K33" s="157"/>
      <c r="L33" s="157"/>
      <c r="M33" s="157"/>
      <c r="P33" s="12"/>
      <c r="Q33" s="11"/>
      <c r="R33" s="163"/>
      <c r="S33" s="163"/>
      <c r="T33" s="163"/>
    </row>
    <row r="34" spans="2:20" ht="15" customHeight="1" x14ac:dyDescent="0.25">
      <c r="B34" s="160" t="str">
        <f>Sem_I!B31</f>
        <v>Mihnea-Cosmin COSTOIU</v>
      </c>
      <c r="C34" s="160"/>
      <c r="D34" s="158" t="str">
        <f>Sem_I!D31</f>
        <v>Radu ȘTEFĂNOIU</v>
      </c>
      <c r="E34" s="158"/>
      <c r="F34" s="158"/>
      <c r="G34" s="158"/>
      <c r="H34" s="158"/>
      <c r="I34" s="158"/>
      <c r="J34" s="159" t="str">
        <f>Sem_I!J31</f>
        <v>Vasile Danuț COJOCARU</v>
      </c>
      <c r="K34" s="159"/>
      <c r="L34" s="159"/>
      <c r="M34" s="159"/>
      <c r="P34" s="12"/>
      <c r="Q34" s="11"/>
      <c r="R34" s="12"/>
      <c r="S34" s="12"/>
      <c r="T34" s="12"/>
    </row>
  </sheetData>
  <sheetProtection formatCells="0" formatRows="0" insertRows="0" insertHyperlinks="0" deleteRows="0" sort="0" autoFilter="0" pivotTables="0"/>
  <protectedRanges>
    <protectedRange sqref="P28 K1:L1 A17:XFD18 A22:XFD23 A9:XFD15 A24:B27" name="Editabil"/>
  </protectedRanges>
  <mergeCells count="56">
    <mergeCell ref="J19:J20"/>
    <mergeCell ref="K19:K20"/>
    <mergeCell ref="A21:M21"/>
    <mergeCell ref="B29:B31"/>
    <mergeCell ref="D29:M29"/>
    <mergeCell ref="D30:M30"/>
    <mergeCell ref="D31:M31"/>
    <mergeCell ref="L25:M25"/>
    <mergeCell ref="L26:M26"/>
    <mergeCell ref="R33:T33"/>
    <mergeCell ref="B34:C34"/>
    <mergeCell ref="D34:I34"/>
    <mergeCell ref="J34:M34"/>
    <mergeCell ref="E33:F33"/>
    <mergeCell ref="J33:M33"/>
    <mergeCell ref="L17:M18"/>
    <mergeCell ref="L22:M22"/>
    <mergeCell ref="L24:M24"/>
    <mergeCell ref="L27:M27"/>
    <mergeCell ref="A16:M16"/>
    <mergeCell ref="D17:D18"/>
    <mergeCell ref="E17:E18"/>
    <mergeCell ref="F17:F18"/>
    <mergeCell ref="G17:G18"/>
    <mergeCell ref="H17:H18"/>
    <mergeCell ref="I17:I18"/>
    <mergeCell ref="J17:J18"/>
    <mergeCell ref="K17:K18"/>
    <mergeCell ref="L23:M23"/>
    <mergeCell ref="A19:C20"/>
    <mergeCell ref="E19:E20"/>
    <mergeCell ref="L15:M15"/>
    <mergeCell ref="L9:M9"/>
    <mergeCell ref="L10:M10"/>
    <mergeCell ref="L11:M11"/>
    <mergeCell ref="L12:M12"/>
    <mergeCell ref="L13:M13"/>
    <mergeCell ref="L14:M14"/>
    <mergeCell ref="K1:L1"/>
    <mergeCell ref="D6:D7"/>
    <mergeCell ref="E6:E7"/>
    <mergeCell ref="D2:H2"/>
    <mergeCell ref="F6:I6"/>
    <mergeCell ref="J6:K6"/>
    <mergeCell ref="L6:M7"/>
    <mergeCell ref="C1:I1"/>
    <mergeCell ref="A8:M8"/>
    <mergeCell ref="A6:A7"/>
    <mergeCell ref="B6:B7"/>
    <mergeCell ref="C6:C7"/>
    <mergeCell ref="B2:C2"/>
    <mergeCell ref="K2:L2"/>
    <mergeCell ref="C3:G3"/>
    <mergeCell ref="K3:L3"/>
    <mergeCell ref="C4:G4"/>
    <mergeCell ref="K4:L4"/>
  </mergeCells>
  <conditionalFormatting sqref="C1 D2:D16 D19:D34">
    <cfRule type="cellIs" dxfId="58" priority="5" operator="equal">
      <formula>"DI"</formula>
    </cfRule>
    <cfRule type="cellIs" dxfId="57" priority="6" operator="equal">
      <formula>"DM"</formula>
    </cfRule>
    <cfRule type="cellIs" dxfId="56" priority="7" operator="equal">
      <formula>"DJ"</formula>
    </cfRule>
    <cfRule type="cellIs" dxfId="55" priority="9" operator="equal">
      <formula>"SI"</formula>
    </cfRule>
    <cfRule type="cellIs" dxfId="54" priority="10" operator="equal">
      <formula>"SM"</formula>
    </cfRule>
    <cfRule type="cellIs" dxfId="53" priority="11" operator="equal">
      <formula>"SJ"</formula>
    </cfRule>
  </conditionalFormatting>
  <conditionalFormatting sqref="C1 D2:D17">
    <cfRule type="cellIs" dxfId="52" priority="1" operator="equal">
      <formula>"S"</formula>
    </cfRule>
    <cfRule type="cellIs" dxfId="51" priority="2" operator="equal">
      <formula>"D"</formula>
    </cfRule>
    <cfRule type="cellIs" dxfId="50" priority="3" operator="equal">
      <formula>"C"</formula>
    </cfRule>
    <cfRule type="cellIs" dxfId="49" priority="4" operator="equal">
      <formula>"F"</formula>
    </cfRule>
  </conditionalFormatting>
  <conditionalFormatting sqref="D19:D34">
    <cfRule type="cellIs" dxfId="48" priority="8" operator="equal">
      <formula>"D"</formula>
    </cfRule>
    <cfRule type="cellIs" dxfId="47" priority="12" operator="equal">
      <formula>"S"</formula>
    </cfRule>
    <cfRule type="cellIs" dxfId="46" priority="14" operator="equal">
      <formula>"C"</formula>
    </cfRule>
    <cfRule type="cellIs" dxfId="45" priority="15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94" fitToWidth="0" orientation="landscape" r:id="rId1"/>
  <ignoredErrors>
    <ignoredError sqref="J11:J13 J15 J2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0"/>
  <sheetViews>
    <sheetView zoomScaleNormal="100" zoomScaleSheetLayoutView="100" workbookViewId="0">
      <selection activeCell="C15" sqref="C15"/>
    </sheetView>
  </sheetViews>
  <sheetFormatPr defaultRowHeight="15" x14ac:dyDescent="0.25"/>
  <cols>
    <col min="1" max="1" width="4.7109375" style="5" customWidth="1"/>
    <col min="2" max="2" width="17.85546875" customWidth="1"/>
    <col min="3" max="3" width="66.7109375" customWidth="1"/>
    <col min="4" max="4" width="10.42578125" customWidth="1"/>
    <col min="5" max="5" width="6" customWidth="1"/>
    <col min="6" max="9" width="4.140625" customWidth="1"/>
    <col min="10" max="10" width="9" customWidth="1"/>
    <col min="11" max="11" width="5.4257812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30" t="s">
        <v>0</v>
      </c>
      <c r="D1" s="130"/>
      <c r="E1" s="130"/>
      <c r="F1" s="130"/>
      <c r="G1" s="130"/>
      <c r="H1" s="130"/>
      <c r="I1" s="130"/>
      <c r="J1" s="4"/>
      <c r="K1" s="181"/>
      <c r="L1" s="181"/>
      <c r="P1" s="96"/>
      <c r="Q1" s="96"/>
      <c r="R1" s="96"/>
      <c r="S1" s="96"/>
      <c r="T1" s="96"/>
    </row>
    <row r="2" spans="1:20" ht="15" customHeight="1" x14ac:dyDescent="0.25">
      <c r="B2" s="160"/>
      <c r="C2" s="160"/>
      <c r="D2" s="154"/>
      <c r="E2" s="154"/>
      <c r="F2" s="154"/>
      <c r="G2" s="154"/>
      <c r="H2" s="154"/>
      <c r="J2" s="7" t="str">
        <f>Sem_I!J2</f>
        <v>Anul universitar:</v>
      </c>
      <c r="K2" s="207" t="s">
        <v>46</v>
      </c>
      <c r="L2" s="207"/>
      <c r="P2" s="12"/>
      <c r="Q2" s="12"/>
      <c r="R2" s="12"/>
      <c r="S2" s="12"/>
      <c r="T2" s="12"/>
    </row>
    <row r="3" spans="1:20" x14ac:dyDescent="0.25">
      <c r="B3" s="6" t="s">
        <v>2</v>
      </c>
      <c r="C3" s="160" t="str">
        <f>Sem_I!C3</f>
        <v>Ingineria mediului</v>
      </c>
      <c r="D3" s="160"/>
      <c r="E3" s="160"/>
      <c r="F3" s="160"/>
      <c r="G3" s="160"/>
      <c r="J3" s="7" t="str">
        <f>Sem_I!J3</f>
        <v>Anul de studii:</v>
      </c>
      <c r="K3" s="160" t="s">
        <v>59</v>
      </c>
      <c r="L3" s="160"/>
      <c r="P3" s="12"/>
      <c r="Q3" s="12"/>
      <c r="R3" s="12"/>
      <c r="S3" s="12"/>
      <c r="T3" s="12"/>
    </row>
    <row r="4" spans="1:20" ht="30" x14ac:dyDescent="0.25">
      <c r="B4" s="6" t="s">
        <v>5</v>
      </c>
      <c r="C4" s="160" t="str">
        <f>Sem_I!C4</f>
        <v>Ingineria și protecția mediului în industrie</v>
      </c>
      <c r="D4" s="160"/>
      <c r="E4" s="160"/>
      <c r="F4" s="160"/>
      <c r="G4" s="160"/>
      <c r="J4" s="7" t="str">
        <f>Sem_I!J4</f>
        <v>Semestrul:</v>
      </c>
      <c r="K4" s="160" t="s">
        <v>4</v>
      </c>
      <c r="L4" s="160"/>
      <c r="P4" s="12"/>
      <c r="Q4" s="12"/>
      <c r="R4" s="12"/>
      <c r="S4" s="12"/>
      <c r="T4" s="12"/>
    </row>
    <row r="5" spans="1:20" s="32" customFormat="1" ht="12" customHeight="1" thickBot="1" x14ac:dyDescent="0.25">
      <c r="A5" s="29"/>
      <c r="B5" s="30"/>
      <c r="C5" s="31"/>
      <c r="D5" s="31"/>
      <c r="E5" s="31"/>
      <c r="F5" s="31"/>
      <c r="G5" s="31"/>
      <c r="J5" s="33"/>
      <c r="K5" s="34"/>
      <c r="L5" s="31"/>
      <c r="M5" s="29"/>
      <c r="P5" s="12"/>
      <c r="Q5" s="12"/>
      <c r="R5" s="12"/>
      <c r="S5" s="12"/>
      <c r="T5" s="12"/>
    </row>
    <row r="6" spans="1:20" s="1" customFormat="1" ht="20.100000000000001" customHeight="1" x14ac:dyDescent="0.25">
      <c r="A6" s="189" t="s">
        <v>7</v>
      </c>
      <c r="B6" s="185" t="s">
        <v>8</v>
      </c>
      <c r="C6" s="185" t="s">
        <v>9</v>
      </c>
      <c r="D6" s="185" t="s">
        <v>10</v>
      </c>
      <c r="E6" s="187" t="s">
        <v>11</v>
      </c>
      <c r="F6" s="185" t="s">
        <v>12</v>
      </c>
      <c r="G6" s="185"/>
      <c r="H6" s="185"/>
      <c r="I6" s="185"/>
      <c r="J6" s="185" t="s">
        <v>13</v>
      </c>
      <c r="K6" s="185"/>
      <c r="L6" s="185" t="s">
        <v>14</v>
      </c>
      <c r="M6" s="191"/>
      <c r="P6" s="12"/>
      <c r="Q6" s="12"/>
      <c r="R6" s="12"/>
      <c r="S6" s="12"/>
      <c r="T6" s="12"/>
    </row>
    <row r="7" spans="1:20" ht="30.75" thickBot="1" x14ac:dyDescent="0.3">
      <c r="A7" s="196"/>
      <c r="B7" s="197"/>
      <c r="C7" s="197"/>
      <c r="D7" s="197"/>
      <c r="E7" s="201"/>
      <c r="F7" s="115" t="s">
        <v>15</v>
      </c>
      <c r="G7" s="115" t="s">
        <v>16</v>
      </c>
      <c r="H7" s="115" t="s">
        <v>17</v>
      </c>
      <c r="I7" s="115" t="s">
        <v>18</v>
      </c>
      <c r="J7" s="127" t="s">
        <v>19</v>
      </c>
      <c r="K7" s="127" t="s">
        <v>20</v>
      </c>
      <c r="L7" s="197"/>
      <c r="M7" s="202"/>
      <c r="P7" s="12"/>
      <c r="Q7" s="12"/>
      <c r="R7" s="12"/>
      <c r="S7" s="12"/>
      <c r="T7" s="12"/>
    </row>
    <row r="8" spans="1:20" ht="15.75" thickBot="1" x14ac:dyDescent="0.3">
      <c r="A8" s="193" t="s">
        <v>21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5"/>
      <c r="P8" s="12"/>
      <c r="Q8" s="12"/>
      <c r="R8" s="12"/>
      <c r="S8" s="12"/>
      <c r="T8" s="12"/>
    </row>
    <row r="9" spans="1:20" ht="15" customHeight="1" x14ac:dyDescent="0.25">
      <c r="A9" s="44">
        <v>1</v>
      </c>
      <c r="B9" s="18" t="s">
        <v>174</v>
      </c>
      <c r="C9" s="60" t="s">
        <v>155</v>
      </c>
      <c r="D9" s="24" t="s">
        <v>25</v>
      </c>
      <c r="E9" s="24">
        <v>6</v>
      </c>
      <c r="F9" s="25">
        <v>4</v>
      </c>
      <c r="G9" s="18"/>
      <c r="H9" s="18">
        <v>2</v>
      </c>
      <c r="I9" s="18"/>
      <c r="J9" s="18">
        <f>SUM(F9:I9)*14</f>
        <v>84</v>
      </c>
      <c r="K9" s="18">
        <f>E9*25-J9</f>
        <v>66</v>
      </c>
      <c r="L9" s="161" t="s">
        <v>23</v>
      </c>
      <c r="M9" s="162"/>
      <c r="P9" s="12"/>
      <c r="Q9" s="12"/>
      <c r="R9" s="12"/>
      <c r="S9" s="12"/>
      <c r="T9" s="12"/>
    </row>
    <row r="10" spans="1:20" ht="15" customHeight="1" x14ac:dyDescent="0.25">
      <c r="A10" s="42">
        <v>2</v>
      </c>
      <c r="B10" s="19" t="s">
        <v>175</v>
      </c>
      <c r="C10" s="61" t="s">
        <v>144</v>
      </c>
      <c r="D10" s="20" t="s">
        <v>25</v>
      </c>
      <c r="E10" s="20">
        <v>5</v>
      </c>
      <c r="F10" s="22">
        <v>2</v>
      </c>
      <c r="G10" s="19"/>
      <c r="H10" s="19">
        <v>2</v>
      </c>
      <c r="I10" s="19"/>
      <c r="J10" s="19">
        <f>SUM(F10:I10)*14</f>
        <v>56</v>
      </c>
      <c r="K10" s="19">
        <f>E10*25-J10</f>
        <v>69</v>
      </c>
      <c r="L10" s="164" t="s">
        <v>23</v>
      </c>
      <c r="M10" s="165"/>
      <c r="P10" s="12"/>
      <c r="Q10" s="12"/>
      <c r="R10" s="12"/>
      <c r="S10" s="12"/>
      <c r="T10" s="12"/>
    </row>
    <row r="11" spans="1:20" ht="15" customHeight="1" x14ac:dyDescent="0.25">
      <c r="A11" s="42">
        <v>3</v>
      </c>
      <c r="B11" s="19" t="s">
        <v>176</v>
      </c>
      <c r="C11" s="61" t="s">
        <v>156</v>
      </c>
      <c r="D11" s="20" t="s">
        <v>16</v>
      </c>
      <c r="E11" s="20">
        <v>5</v>
      </c>
      <c r="F11" s="22">
        <v>2</v>
      </c>
      <c r="G11" s="19">
        <v>2</v>
      </c>
      <c r="H11" s="19"/>
      <c r="I11" s="19"/>
      <c r="J11" s="19">
        <f>SUM(F11:I11)*14</f>
        <v>56</v>
      </c>
      <c r="K11" s="19">
        <f>E11*25-J11</f>
        <v>69</v>
      </c>
      <c r="L11" s="164" t="s">
        <v>23</v>
      </c>
      <c r="M11" s="165"/>
      <c r="P11" s="12"/>
      <c r="Q11" s="12"/>
      <c r="R11" s="12"/>
      <c r="S11" s="12"/>
      <c r="T11" s="12"/>
    </row>
    <row r="12" spans="1:20" x14ac:dyDescent="0.25">
      <c r="A12" s="42">
        <v>4</v>
      </c>
      <c r="B12" s="19" t="s">
        <v>177</v>
      </c>
      <c r="C12" s="61" t="s">
        <v>178</v>
      </c>
      <c r="D12" s="20" t="s">
        <v>25</v>
      </c>
      <c r="E12" s="20">
        <v>5</v>
      </c>
      <c r="F12" s="22">
        <v>2</v>
      </c>
      <c r="G12" s="19"/>
      <c r="H12" s="19">
        <v>2</v>
      </c>
      <c r="I12" s="19"/>
      <c r="J12" s="19">
        <f t="shared" ref="J12:J13" si="0">SUM(F12:I12)*14</f>
        <v>56</v>
      </c>
      <c r="K12" s="19">
        <f t="shared" ref="K12:K13" si="1">E12*25-J12</f>
        <v>69</v>
      </c>
      <c r="L12" s="142" t="s">
        <v>23</v>
      </c>
      <c r="M12" s="143"/>
      <c r="P12" s="12"/>
      <c r="Q12" s="12"/>
      <c r="R12" s="12"/>
      <c r="S12" s="12"/>
      <c r="T12" s="12"/>
    </row>
    <row r="13" spans="1:20" ht="15" customHeight="1" thickBot="1" x14ac:dyDescent="0.3">
      <c r="A13" s="42">
        <v>5</v>
      </c>
      <c r="B13" s="19" t="s">
        <v>179</v>
      </c>
      <c r="C13" s="61" t="s">
        <v>180</v>
      </c>
      <c r="D13" s="20" t="s">
        <v>25</v>
      </c>
      <c r="E13" s="20">
        <v>5</v>
      </c>
      <c r="F13" s="22">
        <v>2</v>
      </c>
      <c r="G13" s="19"/>
      <c r="H13" s="19">
        <v>2</v>
      </c>
      <c r="I13" s="19"/>
      <c r="J13" s="19">
        <f t="shared" si="0"/>
        <v>56</v>
      </c>
      <c r="K13" s="19">
        <f t="shared" si="1"/>
        <v>69</v>
      </c>
      <c r="L13" s="164" t="s">
        <v>23</v>
      </c>
      <c r="M13" s="165"/>
      <c r="P13" s="12"/>
      <c r="Q13" s="12"/>
      <c r="R13" s="12"/>
      <c r="S13" s="12"/>
      <c r="T13" s="12"/>
    </row>
    <row r="14" spans="1:20" ht="14.45" customHeight="1" thickBot="1" x14ac:dyDescent="0.3">
      <c r="A14" s="166" t="s">
        <v>26</v>
      </c>
      <c r="B14" s="167"/>
      <c r="C14" s="167"/>
      <c r="D14" s="167"/>
      <c r="E14" s="199"/>
      <c r="F14" s="199"/>
      <c r="G14" s="199"/>
      <c r="H14" s="199"/>
      <c r="I14" s="199"/>
      <c r="J14" s="199"/>
      <c r="K14" s="199"/>
      <c r="L14" s="199"/>
      <c r="M14" s="200"/>
      <c r="P14" s="12"/>
      <c r="Q14" s="12"/>
      <c r="R14" s="12"/>
      <c r="S14" s="12"/>
      <c r="T14" s="12"/>
    </row>
    <row r="15" spans="1:20" ht="15" customHeight="1" x14ac:dyDescent="0.25">
      <c r="A15" s="44">
        <v>6</v>
      </c>
      <c r="B15" s="18" t="s">
        <v>181</v>
      </c>
      <c r="C15" s="274" t="s">
        <v>182</v>
      </c>
      <c r="D15" s="138" t="s">
        <v>25</v>
      </c>
      <c r="E15" s="138">
        <v>4</v>
      </c>
      <c r="F15" s="223">
        <v>2</v>
      </c>
      <c r="G15" s="225"/>
      <c r="H15" s="225">
        <v>2</v>
      </c>
      <c r="I15" s="225"/>
      <c r="J15" s="161">
        <f t="shared" ref="J15" si="2">SUM(F15:I15)*14</f>
        <v>56</v>
      </c>
      <c r="K15" s="161">
        <f t="shared" ref="K15" si="3">E15*25-J15</f>
        <v>44</v>
      </c>
      <c r="L15" s="161" t="s">
        <v>24</v>
      </c>
      <c r="M15" s="162"/>
      <c r="P15" s="12"/>
      <c r="Q15" s="12"/>
      <c r="R15" s="12"/>
      <c r="S15" s="12"/>
      <c r="T15" s="12"/>
    </row>
    <row r="16" spans="1:20" ht="15" customHeight="1" thickBot="1" x14ac:dyDescent="0.3">
      <c r="A16" s="117">
        <v>7</v>
      </c>
      <c r="B16" s="113" t="s">
        <v>183</v>
      </c>
      <c r="C16" s="118" t="s">
        <v>184</v>
      </c>
      <c r="D16" s="222"/>
      <c r="E16" s="222"/>
      <c r="F16" s="224"/>
      <c r="G16" s="226"/>
      <c r="H16" s="226"/>
      <c r="I16" s="226"/>
      <c r="J16" s="169"/>
      <c r="K16" s="169"/>
      <c r="L16" s="169"/>
      <c r="M16" s="170"/>
      <c r="P16" s="12"/>
      <c r="Q16" s="12"/>
      <c r="R16" s="12"/>
      <c r="S16" s="12"/>
      <c r="T16" s="12"/>
    </row>
    <row r="17" spans="1:20" x14ac:dyDescent="0.25">
      <c r="A17" s="177" t="s">
        <v>27</v>
      </c>
      <c r="B17" s="178"/>
      <c r="C17" s="178"/>
      <c r="D17" s="13" t="s">
        <v>28</v>
      </c>
      <c r="E17" s="134">
        <f t="shared" ref="E17:K17" si="4">SUM(E9:E16)</f>
        <v>30</v>
      </c>
      <c r="F17" s="105">
        <f t="shared" si="4"/>
        <v>14</v>
      </c>
      <c r="G17" s="106">
        <f t="shared" si="4"/>
        <v>2</v>
      </c>
      <c r="H17" s="106">
        <f t="shared" si="4"/>
        <v>10</v>
      </c>
      <c r="I17" s="106">
        <f t="shared" si="4"/>
        <v>0</v>
      </c>
      <c r="J17" s="136">
        <f t="shared" si="4"/>
        <v>364</v>
      </c>
      <c r="K17" s="136">
        <f t="shared" si="4"/>
        <v>386</v>
      </c>
      <c r="L17" s="106" t="s">
        <v>29</v>
      </c>
      <c r="M17" s="119" t="s">
        <v>30</v>
      </c>
      <c r="P17" s="12"/>
      <c r="Q17" s="12"/>
      <c r="R17" s="12"/>
      <c r="S17" s="12"/>
      <c r="T17" s="12"/>
    </row>
    <row r="18" spans="1:20" ht="15.75" thickBot="1" x14ac:dyDescent="0.3">
      <c r="A18" s="179"/>
      <c r="B18" s="180"/>
      <c r="C18" s="180"/>
      <c r="D18" s="14" t="s">
        <v>31</v>
      </c>
      <c r="E18" s="135"/>
      <c r="F18" s="97">
        <f>COUNT(F9:F16)</f>
        <v>6</v>
      </c>
      <c r="G18" s="15">
        <f>COUNT(G9:G16)</f>
        <v>1</v>
      </c>
      <c r="H18" s="15">
        <f>COUNT(H9:H16)</f>
        <v>5</v>
      </c>
      <c r="I18" s="15">
        <f>COUNT(I9:I16)</f>
        <v>0</v>
      </c>
      <c r="J18" s="137"/>
      <c r="K18" s="137"/>
      <c r="L18" s="16">
        <f>COUNTIF(L1:L17,"=E")</f>
        <v>5</v>
      </c>
      <c r="M18" s="17">
        <f>COUNTIF(L1:L17,"=V")</f>
        <v>1</v>
      </c>
      <c r="P18" s="12"/>
      <c r="Q18" s="12"/>
      <c r="R18" s="12"/>
      <c r="S18" s="12"/>
      <c r="T18" s="12"/>
    </row>
    <row r="19" spans="1:20" ht="15" customHeight="1" thickBot="1" x14ac:dyDescent="0.3">
      <c r="A19" s="131" t="s">
        <v>32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  <c r="P19" s="12"/>
      <c r="Q19" s="11"/>
      <c r="R19" s="12"/>
      <c r="S19" s="12"/>
      <c r="T19" s="12"/>
    </row>
    <row r="20" spans="1:20" ht="15" customHeight="1" x14ac:dyDescent="0.25">
      <c r="A20" s="117">
        <v>8</v>
      </c>
      <c r="B20" s="113" t="s">
        <v>145</v>
      </c>
      <c r="C20" s="118" t="s">
        <v>60</v>
      </c>
      <c r="D20" s="121" t="s">
        <v>15</v>
      </c>
      <c r="E20" s="110">
        <v>2</v>
      </c>
      <c r="F20" s="125">
        <v>1</v>
      </c>
      <c r="G20" s="113">
        <v>1</v>
      </c>
      <c r="H20" s="113"/>
      <c r="I20" s="113"/>
      <c r="J20" s="52">
        <f t="shared" ref="J20:J22" si="5">SUM(F20:I20)*14</f>
        <v>28</v>
      </c>
      <c r="K20" s="52">
        <f t="shared" ref="K20:K22" si="6">E20*25-J20</f>
        <v>22</v>
      </c>
      <c r="L20" s="230" t="s">
        <v>24</v>
      </c>
      <c r="M20" s="231"/>
      <c r="P20" s="12"/>
      <c r="Q20" s="11"/>
      <c r="R20" s="27"/>
      <c r="S20" s="27"/>
      <c r="T20" s="27"/>
    </row>
    <row r="21" spans="1:20" x14ac:dyDescent="0.25">
      <c r="A21" s="89">
        <v>9</v>
      </c>
      <c r="B21" s="58" t="s">
        <v>146</v>
      </c>
      <c r="C21" s="88" t="s">
        <v>61</v>
      </c>
      <c r="D21" s="81" t="s">
        <v>15</v>
      </c>
      <c r="E21" s="82">
        <v>3</v>
      </c>
      <c r="F21" s="227" t="s">
        <v>62</v>
      </c>
      <c r="G21" s="228"/>
      <c r="H21" s="228"/>
      <c r="I21" s="229"/>
      <c r="J21" s="19">
        <f t="shared" si="5"/>
        <v>0</v>
      </c>
      <c r="K21" s="19">
        <f t="shared" si="6"/>
        <v>75</v>
      </c>
      <c r="L21" s="142" t="s">
        <v>24</v>
      </c>
      <c r="M21" s="143"/>
      <c r="P21" s="12"/>
      <c r="Q21" s="11"/>
      <c r="R21" s="27"/>
      <c r="S21" s="27"/>
      <c r="T21" s="27"/>
    </row>
    <row r="22" spans="1:20" ht="15.75" customHeight="1" thickBot="1" x14ac:dyDescent="0.3">
      <c r="A22" s="43">
        <v>10</v>
      </c>
      <c r="B22" s="16" t="s">
        <v>147</v>
      </c>
      <c r="C22" s="62" t="s">
        <v>63</v>
      </c>
      <c r="D22" s="68" t="s">
        <v>15</v>
      </c>
      <c r="E22" s="21">
        <v>3</v>
      </c>
      <c r="F22" s="23"/>
      <c r="G22" s="16"/>
      <c r="H22" s="16"/>
      <c r="I22" s="16">
        <v>4</v>
      </c>
      <c r="J22" s="16">
        <f t="shared" si="5"/>
        <v>56</v>
      </c>
      <c r="K22" s="16">
        <f t="shared" si="6"/>
        <v>19</v>
      </c>
      <c r="L22" s="155" t="s">
        <v>24</v>
      </c>
      <c r="M22" s="156"/>
      <c r="P22" s="12"/>
      <c r="Q22" s="11"/>
      <c r="R22" s="12"/>
      <c r="S22" s="12"/>
      <c r="T22" s="12"/>
    </row>
    <row r="23" spans="1:20" ht="15.75" customHeight="1" thickBo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P23" s="28"/>
      <c r="Q23" s="11"/>
      <c r="R23" s="27"/>
      <c r="S23" s="27"/>
      <c r="T23" s="27"/>
    </row>
    <row r="24" spans="1:20" ht="15.75" customHeight="1" x14ac:dyDescent="0.25">
      <c r="B24" s="144" t="s">
        <v>35</v>
      </c>
      <c r="C24" s="39" t="str">
        <f>Sem_I!C26</f>
        <v>Discipline Obligatorii:</v>
      </c>
      <c r="D24" s="147">
        <f>SUM(F9:I13)</f>
        <v>22</v>
      </c>
      <c r="E24" s="136"/>
      <c r="F24" s="136"/>
      <c r="G24" s="136"/>
      <c r="H24" s="136"/>
      <c r="I24" s="136"/>
      <c r="J24" s="136"/>
      <c r="K24" s="136"/>
      <c r="L24" s="136"/>
      <c r="M24" s="148"/>
      <c r="P24" s="28"/>
      <c r="Q24" s="11"/>
      <c r="R24" s="27"/>
      <c r="S24" s="27"/>
      <c r="T24" s="27"/>
    </row>
    <row r="25" spans="1:20" ht="15.75" customHeight="1" x14ac:dyDescent="0.25">
      <c r="B25" s="145"/>
      <c r="C25" s="40" t="str">
        <f>Sem_I!C27</f>
        <v>Discipline Opționale:</v>
      </c>
      <c r="D25" s="149">
        <f>SUM(F15:I16)</f>
        <v>4</v>
      </c>
      <c r="E25" s="150"/>
      <c r="F25" s="150"/>
      <c r="G25" s="150"/>
      <c r="H25" s="150"/>
      <c r="I25" s="150"/>
      <c r="J25" s="150"/>
      <c r="K25" s="150"/>
      <c r="L25" s="150"/>
      <c r="M25" s="151"/>
      <c r="P25" s="28"/>
      <c r="Q25" s="11"/>
      <c r="R25" s="27"/>
      <c r="S25" s="27"/>
      <c r="T25" s="27"/>
    </row>
    <row r="26" spans="1:20" ht="15.75" customHeight="1" thickBot="1" x14ac:dyDescent="0.3">
      <c r="B26" s="146"/>
      <c r="C26" s="41" t="str">
        <f>Sem_I!C28</f>
        <v>Discipline Facultative:</v>
      </c>
      <c r="D26" s="152">
        <f>SUM(F20:I22)</f>
        <v>6</v>
      </c>
      <c r="E26" s="137"/>
      <c r="F26" s="137"/>
      <c r="G26" s="137"/>
      <c r="H26" s="137"/>
      <c r="I26" s="137"/>
      <c r="J26" s="137"/>
      <c r="K26" s="137"/>
      <c r="L26" s="137"/>
      <c r="M26" s="153"/>
      <c r="P26" s="28"/>
      <c r="Q26" s="11"/>
      <c r="R26" s="27"/>
      <c r="S26" s="27"/>
      <c r="T26" s="27"/>
    </row>
    <row r="27" spans="1:20" s="32" customFormat="1" ht="15.75" customHeight="1" x14ac:dyDescent="0.2">
      <c r="A27" s="29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P27" s="36"/>
      <c r="Q27" s="37"/>
      <c r="R27" s="38"/>
      <c r="S27" s="38"/>
      <c r="T27" s="38"/>
    </row>
    <row r="28" spans="1:20" ht="18" customHeight="1" x14ac:dyDescent="0.25">
      <c r="B28" s="3" t="s">
        <v>39</v>
      </c>
      <c r="C28" s="8"/>
      <c r="D28" s="1"/>
      <c r="E28" s="154" t="s">
        <v>40</v>
      </c>
      <c r="F28" s="154"/>
      <c r="G28" s="3"/>
      <c r="H28" s="1"/>
      <c r="I28" s="1"/>
      <c r="J28" s="157" t="s">
        <v>41</v>
      </c>
      <c r="K28" s="157"/>
      <c r="L28" s="157"/>
      <c r="M28" s="157"/>
      <c r="P28" s="12"/>
      <c r="Q28" s="11"/>
      <c r="R28" s="163"/>
      <c r="S28" s="163"/>
      <c r="T28" s="163"/>
    </row>
    <row r="29" spans="1:20" ht="15" customHeight="1" x14ac:dyDescent="0.25">
      <c r="B29" s="160" t="str">
        <f>Sem_I!B31</f>
        <v>Mihnea-Cosmin COSTOIU</v>
      </c>
      <c r="C29" s="160"/>
      <c r="D29" s="158" t="str">
        <f>Sem_I!D31</f>
        <v>Radu ȘTEFĂNOIU</v>
      </c>
      <c r="E29" s="158"/>
      <c r="F29" s="158"/>
      <c r="G29" s="158"/>
      <c r="H29" s="158"/>
      <c r="I29" s="158"/>
      <c r="J29" s="159" t="str">
        <f>Sem_I!J31</f>
        <v>Vasile Danuț COJOCARU</v>
      </c>
      <c r="K29" s="159"/>
      <c r="L29" s="159"/>
      <c r="M29" s="159"/>
      <c r="P29" s="12"/>
      <c r="Q29" s="11"/>
      <c r="R29" s="12"/>
      <c r="S29" s="12"/>
      <c r="T29" s="12"/>
    </row>
    <row r="30" spans="1:20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sheetProtection formatCells="0" formatRows="0" insertRows="0" insertHyperlinks="0" deleteRows="0" sort="0" autoFilter="0" pivotTables="0"/>
  <protectedRanges>
    <protectedRange sqref="K2:L2 K1:L1 A20:B22 A13:XFD13 A15:XFD16 A9:XFD12" name="Editabil"/>
  </protectedRanges>
  <mergeCells count="52">
    <mergeCell ref="R28:T28"/>
    <mergeCell ref="B29:C29"/>
    <mergeCell ref="D29:I29"/>
    <mergeCell ref="J29:M29"/>
    <mergeCell ref="B24:B26"/>
    <mergeCell ref="D24:M24"/>
    <mergeCell ref="D25:M25"/>
    <mergeCell ref="D26:M26"/>
    <mergeCell ref="E28:F28"/>
    <mergeCell ref="J28:M28"/>
    <mergeCell ref="L22:M22"/>
    <mergeCell ref="A14:M14"/>
    <mergeCell ref="E15:E16"/>
    <mergeCell ref="D15:D16"/>
    <mergeCell ref="F15:F16"/>
    <mergeCell ref="G15:G16"/>
    <mergeCell ref="H15:H16"/>
    <mergeCell ref="I15:I16"/>
    <mergeCell ref="J15:J16"/>
    <mergeCell ref="K15:K16"/>
    <mergeCell ref="L21:M21"/>
    <mergeCell ref="F21:I21"/>
    <mergeCell ref="L20:M20"/>
    <mergeCell ref="A19:M19"/>
    <mergeCell ref="A17:C18"/>
    <mergeCell ref="E17:E18"/>
    <mergeCell ref="J17:J18"/>
    <mergeCell ref="K17:K18"/>
    <mergeCell ref="K1:L1"/>
    <mergeCell ref="D6:D7"/>
    <mergeCell ref="E6:E7"/>
    <mergeCell ref="D2:H2"/>
    <mergeCell ref="F6:I6"/>
    <mergeCell ref="J6:K6"/>
    <mergeCell ref="L6:M7"/>
    <mergeCell ref="L9:M9"/>
    <mergeCell ref="L11:M11"/>
    <mergeCell ref="L12:M12"/>
    <mergeCell ref="L13:M13"/>
    <mergeCell ref="A8:M8"/>
    <mergeCell ref="B2:C2"/>
    <mergeCell ref="C1:I1"/>
    <mergeCell ref="A6:A7"/>
    <mergeCell ref="B6:B7"/>
    <mergeCell ref="C6:C7"/>
    <mergeCell ref="L15:M16"/>
    <mergeCell ref="L10:M10"/>
    <mergeCell ref="K2:L2"/>
    <mergeCell ref="C3:G3"/>
    <mergeCell ref="K3:L3"/>
    <mergeCell ref="C4:G4"/>
    <mergeCell ref="K4:L4"/>
  </mergeCells>
  <conditionalFormatting sqref="C1 D2:D14 D17:D29">
    <cfRule type="cellIs" dxfId="44" priority="5" operator="equal">
      <formula>"DI"</formula>
    </cfRule>
    <cfRule type="cellIs" dxfId="43" priority="6" operator="equal">
      <formula>"DM"</formula>
    </cfRule>
    <cfRule type="cellIs" dxfId="42" priority="7" operator="equal">
      <formula>"DJ"</formula>
    </cfRule>
    <cfRule type="cellIs" dxfId="41" priority="9" operator="equal">
      <formula>"SI"</formula>
    </cfRule>
    <cfRule type="cellIs" dxfId="40" priority="10" operator="equal">
      <formula>"SM"</formula>
    </cfRule>
    <cfRule type="cellIs" dxfId="39" priority="11" operator="equal">
      <formula>"SJ"</formula>
    </cfRule>
  </conditionalFormatting>
  <conditionalFormatting sqref="C1 D2:D15">
    <cfRule type="cellIs" dxfId="38" priority="1" operator="equal">
      <formula>"S"</formula>
    </cfRule>
    <cfRule type="cellIs" dxfId="37" priority="2" operator="equal">
      <formula>"D"</formula>
    </cfRule>
    <cfRule type="cellIs" dxfId="36" priority="3" operator="equal">
      <formula>"C"</formula>
    </cfRule>
    <cfRule type="cellIs" dxfId="35" priority="4" operator="equal">
      <formula>"F"</formula>
    </cfRule>
  </conditionalFormatting>
  <conditionalFormatting sqref="D17:D29">
    <cfRule type="cellIs" dxfId="34" priority="8" operator="equal">
      <formula>"D"</formula>
    </cfRule>
    <cfRule type="cellIs" dxfId="33" priority="12" operator="equal">
      <formula>"S"</formula>
    </cfRule>
    <cfRule type="cellIs" dxfId="32" priority="14" operator="equal">
      <formula>"C"</formula>
    </cfRule>
    <cfRule type="cellIs" dxfId="31" priority="15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97" fitToWidth="0" orientation="landscape" r:id="rId1"/>
  <ignoredErrors>
    <ignoredError sqref="J11:J12 J20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1"/>
  <sheetViews>
    <sheetView zoomScaleNormal="100" zoomScaleSheetLayoutView="85" workbookViewId="0">
      <selection activeCell="C16" sqref="C16"/>
    </sheetView>
  </sheetViews>
  <sheetFormatPr defaultRowHeight="15" x14ac:dyDescent="0.25"/>
  <cols>
    <col min="1" max="1" width="4.7109375" style="26" customWidth="1"/>
    <col min="2" max="2" width="17.28515625" customWidth="1"/>
    <col min="3" max="3" width="62" customWidth="1"/>
    <col min="4" max="4" width="10.42578125" customWidth="1"/>
    <col min="5" max="5" width="6" customWidth="1"/>
    <col min="6" max="9" width="4.140625" customWidth="1"/>
    <col min="10" max="10" width="9" customWidth="1"/>
    <col min="11" max="11" width="5.85546875" customWidth="1"/>
    <col min="12" max="13" width="4.7109375" style="5" customWidth="1"/>
  </cols>
  <sheetData>
    <row r="1" spans="1:20" ht="57" customHeight="1" x14ac:dyDescent="0.3">
      <c r="B1" s="2"/>
      <c r="C1" s="130" t="s">
        <v>0</v>
      </c>
      <c r="D1" s="130"/>
      <c r="E1" s="130"/>
      <c r="F1" s="130"/>
      <c r="G1" s="130"/>
      <c r="H1" s="130"/>
      <c r="I1" s="130"/>
      <c r="J1" s="4"/>
      <c r="K1" s="181"/>
      <c r="L1" s="181"/>
      <c r="P1" s="96"/>
      <c r="Q1" s="96"/>
      <c r="R1" s="96"/>
      <c r="S1" s="96"/>
      <c r="T1" s="96"/>
    </row>
    <row r="2" spans="1:20" ht="15" customHeight="1" x14ac:dyDescent="0.25">
      <c r="B2" s="160"/>
      <c r="C2" s="160"/>
      <c r="D2" s="154"/>
      <c r="E2" s="154"/>
      <c r="F2" s="154"/>
      <c r="G2" s="154"/>
      <c r="H2" s="154"/>
      <c r="J2" s="7" t="str">
        <f>Sem_I!J2</f>
        <v>Anul universitar:</v>
      </c>
      <c r="K2" s="160" t="str">
        <f>Sem_V!K2</f>
        <v>2024 - 2025</v>
      </c>
      <c r="L2" s="160"/>
      <c r="P2" s="12"/>
      <c r="Q2" s="12"/>
      <c r="R2" s="12"/>
      <c r="S2" s="12"/>
      <c r="T2" s="12"/>
    </row>
    <row r="3" spans="1:20" x14ac:dyDescent="0.25">
      <c r="B3" s="6" t="s">
        <v>2</v>
      </c>
      <c r="C3" s="160" t="str">
        <f>Sem_I!C3</f>
        <v>Ingineria mediului</v>
      </c>
      <c r="D3" s="160"/>
      <c r="E3" s="160"/>
      <c r="F3" s="160"/>
      <c r="G3" s="160"/>
      <c r="J3" s="7" t="str">
        <f>Sem_I!J3</f>
        <v>Anul de studii:</v>
      </c>
      <c r="K3" s="160" t="str">
        <f>Sem_V!K3</f>
        <v>III</v>
      </c>
      <c r="L3" s="160"/>
      <c r="P3" s="12"/>
      <c r="Q3" s="12"/>
      <c r="R3" s="12"/>
      <c r="S3" s="12"/>
      <c r="T3" s="12"/>
    </row>
    <row r="4" spans="1:20" ht="30" x14ac:dyDescent="0.25">
      <c r="B4" s="6" t="s">
        <v>5</v>
      </c>
      <c r="C4" s="160" t="str">
        <f>Sem_I!C4</f>
        <v>Ingineria și protecția mediului în industrie</v>
      </c>
      <c r="D4" s="160"/>
      <c r="E4" s="160"/>
      <c r="F4" s="160"/>
      <c r="G4" s="160"/>
      <c r="J4" s="7" t="str">
        <f>Sem_I!J4</f>
        <v>Semestrul:</v>
      </c>
      <c r="K4" s="160" t="s">
        <v>43</v>
      </c>
      <c r="L4" s="160"/>
      <c r="P4" s="12"/>
      <c r="Q4" s="12"/>
      <c r="R4" s="12"/>
      <c r="S4" s="12"/>
      <c r="T4" s="12"/>
    </row>
    <row r="5" spans="1:20" ht="12" customHeight="1" thickBot="1" x14ac:dyDescent="0.3">
      <c r="B5" s="6"/>
      <c r="C5" s="2"/>
      <c r="D5" s="2"/>
      <c r="E5" s="2"/>
      <c r="F5" s="2"/>
      <c r="G5" s="2"/>
      <c r="J5" s="7"/>
      <c r="K5" s="8"/>
      <c r="L5" s="2"/>
      <c r="P5" s="12"/>
      <c r="Q5" s="12"/>
      <c r="R5" s="12"/>
      <c r="S5" s="12"/>
      <c r="T5" s="12"/>
    </row>
    <row r="6" spans="1:20" s="1" customFormat="1" ht="16.5" customHeight="1" x14ac:dyDescent="0.25">
      <c r="A6" s="240" t="s">
        <v>51</v>
      </c>
      <c r="B6" s="185" t="s">
        <v>8</v>
      </c>
      <c r="C6" s="185" t="s">
        <v>9</v>
      </c>
      <c r="D6" s="185" t="s">
        <v>10</v>
      </c>
      <c r="E6" s="187" t="s">
        <v>11</v>
      </c>
      <c r="F6" s="185" t="s">
        <v>12</v>
      </c>
      <c r="G6" s="185"/>
      <c r="H6" s="185"/>
      <c r="I6" s="185"/>
      <c r="J6" s="185" t="s">
        <v>13</v>
      </c>
      <c r="K6" s="185"/>
      <c r="L6" s="185" t="s">
        <v>14</v>
      </c>
      <c r="M6" s="191"/>
      <c r="P6" s="12"/>
      <c r="Q6" s="12"/>
      <c r="R6" s="12"/>
      <c r="S6" s="12"/>
      <c r="T6" s="12"/>
    </row>
    <row r="7" spans="1:20" ht="30.75" thickBot="1" x14ac:dyDescent="0.3">
      <c r="A7" s="241"/>
      <c r="B7" s="186"/>
      <c r="C7" s="186"/>
      <c r="D7" s="186"/>
      <c r="E7" s="188"/>
      <c r="F7" s="9" t="s">
        <v>15</v>
      </c>
      <c r="G7" s="9" t="s">
        <v>16</v>
      </c>
      <c r="H7" s="9" t="s">
        <v>17</v>
      </c>
      <c r="I7" s="9" t="s">
        <v>18</v>
      </c>
      <c r="J7" s="126" t="s">
        <v>19</v>
      </c>
      <c r="K7" s="126" t="s">
        <v>20</v>
      </c>
      <c r="L7" s="186"/>
      <c r="M7" s="192"/>
      <c r="P7" s="12"/>
      <c r="Q7" s="12"/>
      <c r="R7" s="12"/>
      <c r="S7" s="12"/>
      <c r="T7" s="12"/>
    </row>
    <row r="8" spans="1:20" ht="15.75" thickBot="1" x14ac:dyDescent="0.3">
      <c r="A8" s="193" t="s">
        <v>21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5"/>
      <c r="P8" s="12"/>
      <c r="Q8" s="12"/>
      <c r="R8" s="12"/>
      <c r="S8" s="12"/>
      <c r="T8" s="12"/>
    </row>
    <row r="9" spans="1:20" ht="16.5" customHeight="1" x14ac:dyDescent="0.25">
      <c r="A9" s="45">
        <v>1</v>
      </c>
      <c r="B9" s="18" t="s">
        <v>185</v>
      </c>
      <c r="C9" s="60" t="s">
        <v>157</v>
      </c>
      <c r="D9" s="24" t="s">
        <v>25</v>
      </c>
      <c r="E9" s="24">
        <v>5</v>
      </c>
      <c r="F9" s="25">
        <v>4</v>
      </c>
      <c r="G9" s="18"/>
      <c r="H9" s="18">
        <v>2</v>
      </c>
      <c r="I9" s="18"/>
      <c r="J9" s="18">
        <f>SUM(F9:I9)*14</f>
        <v>84</v>
      </c>
      <c r="K9" s="18">
        <f>E9*25-J9</f>
        <v>41</v>
      </c>
      <c r="L9" s="161" t="s">
        <v>24</v>
      </c>
      <c r="M9" s="162"/>
      <c r="P9" s="12"/>
      <c r="Q9" s="12"/>
      <c r="R9" s="12"/>
      <c r="S9" s="12"/>
      <c r="T9" s="12"/>
    </row>
    <row r="10" spans="1:20" ht="15" customHeight="1" x14ac:dyDescent="0.25">
      <c r="A10" s="46">
        <v>2</v>
      </c>
      <c r="B10" s="19" t="s">
        <v>186</v>
      </c>
      <c r="C10" s="61" t="s">
        <v>158</v>
      </c>
      <c r="D10" s="20" t="s">
        <v>25</v>
      </c>
      <c r="E10" s="20">
        <v>4</v>
      </c>
      <c r="F10" s="22">
        <v>2</v>
      </c>
      <c r="G10" s="19">
        <v>2</v>
      </c>
      <c r="H10" s="19"/>
      <c r="I10" s="19"/>
      <c r="J10" s="19">
        <f>SUM(F10:I10)*14</f>
        <v>56</v>
      </c>
      <c r="K10" s="19">
        <f>E10*25-J10</f>
        <v>44</v>
      </c>
      <c r="L10" s="142" t="s">
        <v>24</v>
      </c>
      <c r="M10" s="143"/>
      <c r="P10" s="12"/>
      <c r="Q10" s="12"/>
      <c r="R10" s="12"/>
      <c r="S10" s="12"/>
      <c r="T10" s="12"/>
    </row>
    <row r="11" spans="1:20" ht="15" customHeight="1" x14ac:dyDescent="0.25">
      <c r="A11" s="46">
        <v>3</v>
      </c>
      <c r="B11" s="19" t="s">
        <v>187</v>
      </c>
      <c r="C11" s="61" t="s">
        <v>159</v>
      </c>
      <c r="D11" s="20" t="s">
        <v>16</v>
      </c>
      <c r="E11" s="20">
        <v>3</v>
      </c>
      <c r="F11" s="22">
        <v>2</v>
      </c>
      <c r="G11" s="19">
        <v>2</v>
      </c>
      <c r="H11" s="19"/>
      <c r="I11" s="19"/>
      <c r="J11" s="19">
        <f>SUM(F11:I11)*14</f>
        <v>56</v>
      </c>
      <c r="K11" s="19">
        <f>E11*25-J11</f>
        <v>19</v>
      </c>
      <c r="L11" s="164" t="s">
        <v>24</v>
      </c>
      <c r="M11" s="165"/>
      <c r="P11" s="12"/>
      <c r="Q11" s="12"/>
      <c r="R11" s="12"/>
      <c r="S11" s="12"/>
      <c r="T11" s="12"/>
    </row>
    <row r="12" spans="1:20" ht="15" customHeight="1" x14ac:dyDescent="0.25">
      <c r="A12" s="46">
        <v>4</v>
      </c>
      <c r="B12" s="19" t="s">
        <v>188</v>
      </c>
      <c r="C12" s="61" t="s">
        <v>189</v>
      </c>
      <c r="D12" s="20" t="s">
        <v>16</v>
      </c>
      <c r="E12" s="20">
        <v>4</v>
      </c>
      <c r="F12" s="22">
        <v>3</v>
      </c>
      <c r="G12" s="19">
        <v>2</v>
      </c>
      <c r="H12" s="19"/>
      <c r="I12" s="19"/>
      <c r="J12" s="19">
        <f t="shared" ref="J12" si="0">SUM(F12:I12)*14</f>
        <v>70</v>
      </c>
      <c r="K12" s="19">
        <f t="shared" ref="K12" si="1">E12*25-J12</f>
        <v>30</v>
      </c>
      <c r="L12" s="142" t="s">
        <v>24</v>
      </c>
      <c r="M12" s="143"/>
      <c r="P12" s="12"/>
      <c r="Q12" s="12"/>
      <c r="R12" s="12"/>
      <c r="S12" s="12"/>
      <c r="T12" s="12"/>
    </row>
    <row r="13" spans="1:20" x14ac:dyDescent="0.25">
      <c r="A13" s="46">
        <v>5</v>
      </c>
      <c r="B13" s="19" t="s">
        <v>190</v>
      </c>
      <c r="C13" s="61" t="s">
        <v>191</v>
      </c>
      <c r="D13" s="20" t="s">
        <v>16</v>
      </c>
      <c r="E13" s="20">
        <v>3</v>
      </c>
      <c r="F13" s="22">
        <v>2</v>
      </c>
      <c r="G13" s="19">
        <v>1</v>
      </c>
      <c r="H13" s="19"/>
      <c r="I13" s="19"/>
      <c r="J13" s="19">
        <f t="shared" ref="J13" si="2">SUM(F13:I13)*14</f>
        <v>42</v>
      </c>
      <c r="K13" s="19">
        <f t="shared" ref="K13" si="3">E13*25-J13</f>
        <v>33</v>
      </c>
      <c r="L13" s="142" t="s">
        <v>24</v>
      </c>
      <c r="M13" s="143"/>
      <c r="P13" s="12"/>
      <c r="Q13" s="12"/>
      <c r="R13" s="12"/>
      <c r="S13" s="12"/>
      <c r="T13" s="12"/>
    </row>
    <row r="14" spans="1:20" ht="15.75" thickBot="1" x14ac:dyDescent="0.3">
      <c r="A14" s="46">
        <v>6</v>
      </c>
      <c r="B14" s="16" t="s">
        <v>233</v>
      </c>
      <c r="C14" s="62" t="s">
        <v>52</v>
      </c>
      <c r="D14" s="21" t="s">
        <v>53</v>
      </c>
      <c r="E14" s="21">
        <v>8</v>
      </c>
      <c r="F14" s="237" t="s">
        <v>256</v>
      </c>
      <c r="G14" s="155"/>
      <c r="H14" s="155"/>
      <c r="I14" s="155"/>
      <c r="J14" s="16"/>
      <c r="K14" s="16"/>
      <c r="L14" s="155" t="s">
        <v>24</v>
      </c>
      <c r="M14" s="156"/>
      <c r="P14" s="12"/>
      <c r="Q14" s="12"/>
      <c r="R14" s="12"/>
      <c r="S14" s="12"/>
      <c r="T14" s="12"/>
    </row>
    <row r="15" spans="1:20" ht="14.45" customHeight="1" thickBot="1" x14ac:dyDescent="0.3">
      <c r="A15" s="166" t="s">
        <v>26</v>
      </c>
      <c r="B15" s="167"/>
      <c r="C15" s="167"/>
      <c r="D15" s="167"/>
      <c r="E15" s="199"/>
      <c r="F15" s="199"/>
      <c r="G15" s="199"/>
      <c r="H15" s="199"/>
      <c r="I15" s="199"/>
      <c r="J15" s="199"/>
      <c r="K15" s="199"/>
      <c r="L15" s="199"/>
      <c r="M15" s="200"/>
      <c r="P15" s="12"/>
      <c r="Q15" s="12"/>
      <c r="R15" s="12"/>
      <c r="S15" s="12"/>
      <c r="T15" s="12"/>
    </row>
    <row r="16" spans="1:20" ht="15.75" customHeight="1" x14ac:dyDescent="0.25">
      <c r="A16" s="45">
        <v>7</v>
      </c>
      <c r="B16" s="18" t="s">
        <v>192</v>
      </c>
      <c r="C16" s="274" t="s">
        <v>193</v>
      </c>
      <c r="D16" s="138" t="s">
        <v>16</v>
      </c>
      <c r="E16" s="238">
        <v>3</v>
      </c>
      <c r="F16" s="242">
        <v>2</v>
      </c>
      <c r="G16" s="161"/>
      <c r="H16" s="161">
        <v>2</v>
      </c>
      <c r="I16" s="161"/>
      <c r="J16" s="161">
        <f t="shared" ref="J16" si="4">SUM(F16:I16)*14</f>
        <v>56</v>
      </c>
      <c r="K16" s="161">
        <f t="shared" ref="K16" si="5">E16*25-J16</f>
        <v>19</v>
      </c>
      <c r="L16" s="161" t="s">
        <v>24</v>
      </c>
      <c r="M16" s="162"/>
      <c r="N16" s="86"/>
      <c r="P16" s="12"/>
      <c r="Q16" s="12"/>
      <c r="R16" s="12"/>
      <c r="S16" s="12"/>
      <c r="T16" s="12"/>
    </row>
    <row r="17" spans="1:20" ht="15.75" customHeight="1" thickBot="1" x14ac:dyDescent="0.3">
      <c r="A17" s="95">
        <v>8</v>
      </c>
      <c r="B17" s="98" t="s">
        <v>194</v>
      </c>
      <c r="C17" s="94" t="s">
        <v>195</v>
      </c>
      <c r="D17" s="222"/>
      <c r="E17" s="239"/>
      <c r="F17" s="237"/>
      <c r="G17" s="155"/>
      <c r="H17" s="155"/>
      <c r="I17" s="155"/>
      <c r="J17" s="155"/>
      <c r="K17" s="155"/>
      <c r="L17" s="155"/>
      <c r="M17" s="156"/>
      <c r="P17" s="12"/>
      <c r="Q17" s="12"/>
      <c r="R17" s="12"/>
      <c r="S17" s="12"/>
      <c r="T17" s="12"/>
    </row>
    <row r="18" spans="1:20" ht="15" customHeight="1" x14ac:dyDescent="0.25">
      <c r="A18" s="235" t="s">
        <v>27</v>
      </c>
      <c r="B18" s="136"/>
      <c r="C18" s="148"/>
      <c r="D18" s="103" t="s">
        <v>28</v>
      </c>
      <c r="E18" s="134">
        <f t="shared" ref="E18:K18" si="6">SUM(E9:E17)</f>
        <v>30</v>
      </c>
      <c r="F18" s="55">
        <f t="shared" si="6"/>
        <v>15</v>
      </c>
      <c r="G18" s="53">
        <f t="shared" si="6"/>
        <v>7</v>
      </c>
      <c r="H18" s="53">
        <f t="shared" si="6"/>
        <v>4</v>
      </c>
      <c r="I18" s="53">
        <f t="shared" si="6"/>
        <v>0</v>
      </c>
      <c r="J18" s="217">
        <f t="shared" si="6"/>
        <v>364</v>
      </c>
      <c r="K18" s="217">
        <f t="shared" si="6"/>
        <v>186</v>
      </c>
      <c r="L18" s="76" t="s">
        <v>29</v>
      </c>
      <c r="M18" s="77" t="s">
        <v>30</v>
      </c>
      <c r="P18" s="12"/>
      <c r="Q18" s="12"/>
      <c r="R18" s="12"/>
      <c r="S18" s="12"/>
      <c r="T18" s="12"/>
    </row>
    <row r="19" spans="1:20" ht="15" customHeight="1" thickBot="1" x14ac:dyDescent="0.3">
      <c r="A19" s="236"/>
      <c r="B19" s="137"/>
      <c r="C19" s="153"/>
      <c r="D19" s="104" t="s">
        <v>31</v>
      </c>
      <c r="E19" s="135"/>
      <c r="F19" s="97">
        <f>COUNT(F9:F17)</f>
        <v>6</v>
      </c>
      <c r="G19" s="15">
        <f>COUNT(G9:G17)</f>
        <v>4</v>
      </c>
      <c r="H19" s="15">
        <f>COUNT(H9:H17)</f>
        <v>2</v>
      </c>
      <c r="I19" s="15">
        <f>COUNT(I9:I17)</f>
        <v>0</v>
      </c>
      <c r="J19" s="137"/>
      <c r="K19" s="137"/>
      <c r="L19" s="16">
        <f>COUNTIF(L1:L18,"=E")</f>
        <v>0</v>
      </c>
      <c r="M19" s="17">
        <f>COUNTIF(L1:L18,"=V")</f>
        <v>7</v>
      </c>
      <c r="P19" s="12"/>
      <c r="Q19" s="12"/>
      <c r="R19" s="12"/>
      <c r="S19" s="12"/>
      <c r="T19" s="12"/>
    </row>
    <row r="20" spans="1:20" ht="15" customHeight="1" thickBot="1" x14ac:dyDescent="0.3">
      <c r="A20" s="232" t="s">
        <v>32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4"/>
      <c r="P20" s="12"/>
      <c r="Q20" s="11"/>
      <c r="R20" s="12"/>
      <c r="S20" s="12"/>
      <c r="T20" s="12"/>
    </row>
    <row r="21" spans="1:20" ht="15" customHeight="1" x14ac:dyDescent="0.25">
      <c r="A21" s="120">
        <v>9</v>
      </c>
      <c r="B21" s="113" t="s">
        <v>148</v>
      </c>
      <c r="C21" s="118" t="s">
        <v>54</v>
      </c>
      <c r="D21" s="110" t="s">
        <v>15</v>
      </c>
      <c r="E21" s="121">
        <v>3</v>
      </c>
      <c r="F21" s="111">
        <v>1</v>
      </c>
      <c r="G21" s="113">
        <v>1</v>
      </c>
      <c r="H21" s="113"/>
      <c r="I21" s="113"/>
      <c r="J21" s="52">
        <f t="shared" ref="J21:J24" si="7">SUM(F21:I21)*14</f>
        <v>28</v>
      </c>
      <c r="K21" s="52">
        <f t="shared" ref="K21:K24" si="8">E21*25-J21</f>
        <v>47</v>
      </c>
      <c r="L21" s="230" t="s">
        <v>23</v>
      </c>
      <c r="M21" s="231"/>
      <c r="P21" s="12"/>
      <c r="Q21" s="11"/>
      <c r="R21" s="27"/>
      <c r="S21" s="27"/>
      <c r="T21" s="27"/>
    </row>
    <row r="22" spans="1:20" x14ac:dyDescent="0.25">
      <c r="A22" s="89">
        <v>10</v>
      </c>
      <c r="B22" s="58" t="s">
        <v>149</v>
      </c>
      <c r="C22" s="88" t="s">
        <v>55</v>
      </c>
      <c r="D22" s="82" t="s">
        <v>15</v>
      </c>
      <c r="E22" s="81">
        <v>2</v>
      </c>
      <c r="F22" s="227" t="s">
        <v>56</v>
      </c>
      <c r="G22" s="228"/>
      <c r="H22" s="228"/>
      <c r="I22" s="229"/>
      <c r="J22" s="19">
        <f t="shared" si="7"/>
        <v>0</v>
      </c>
      <c r="K22" s="19">
        <f t="shared" si="8"/>
        <v>50</v>
      </c>
      <c r="L22" s="142" t="s">
        <v>24</v>
      </c>
      <c r="M22" s="143"/>
      <c r="P22" s="12"/>
      <c r="Q22" s="11"/>
      <c r="R22" s="27"/>
      <c r="S22" s="27"/>
      <c r="T22" s="27"/>
    </row>
    <row r="23" spans="1:20" ht="15" customHeight="1" x14ac:dyDescent="0.25">
      <c r="A23" s="89">
        <v>11</v>
      </c>
      <c r="B23" s="58" t="s">
        <v>150</v>
      </c>
      <c r="C23" s="88" t="s">
        <v>57</v>
      </c>
      <c r="D23" s="82" t="s">
        <v>15</v>
      </c>
      <c r="E23" s="81">
        <v>5</v>
      </c>
      <c r="F23" s="84"/>
      <c r="G23" s="58"/>
      <c r="H23" s="58"/>
      <c r="I23" s="58"/>
      <c r="J23" s="19">
        <f t="shared" si="7"/>
        <v>0</v>
      </c>
      <c r="K23" s="19">
        <f t="shared" si="8"/>
        <v>125</v>
      </c>
      <c r="L23" s="142" t="s">
        <v>23</v>
      </c>
      <c r="M23" s="143"/>
      <c r="P23" s="12"/>
      <c r="Q23" s="11"/>
      <c r="R23" s="27"/>
      <c r="S23" s="27"/>
      <c r="T23" s="27"/>
    </row>
    <row r="24" spans="1:20" ht="15.75" customHeight="1" thickBot="1" x14ac:dyDescent="0.3">
      <c r="A24" s="47">
        <v>12</v>
      </c>
      <c r="B24" s="16" t="s">
        <v>151</v>
      </c>
      <c r="C24" s="62" t="s">
        <v>58</v>
      </c>
      <c r="D24" s="21" t="s">
        <v>15</v>
      </c>
      <c r="E24" s="68">
        <v>3</v>
      </c>
      <c r="F24" s="70"/>
      <c r="G24" s="16"/>
      <c r="H24" s="16"/>
      <c r="I24" s="16">
        <v>4</v>
      </c>
      <c r="J24" s="16">
        <f t="shared" si="7"/>
        <v>56</v>
      </c>
      <c r="K24" s="16">
        <f t="shared" si="8"/>
        <v>19</v>
      </c>
      <c r="L24" s="155" t="s">
        <v>24</v>
      </c>
      <c r="M24" s="156"/>
      <c r="P24" s="12"/>
      <c r="Q24" s="11"/>
      <c r="R24" s="12"/>
      <c r="S24" s="12"/>
      <c r="T24" s="12"/>
    </row>
    <row r="25" spans="1:20" ht="18" customHeight="1" thickBot="1" x14ac:dyDescent="0.3">
      <c r="B25" s="2"/>
      <c r="C25" s="2"/>
      <c r="D25" s="1"/>
      <c r="E25" s="2"/>
      <c r="F25" s="2"/>
      <c r="G25" s="2"/>
      <c r="H25" s="1"/>
      <c r="I25" s="1"/>
      <c r="J25" s="2"/>
      <c r="K25" s="2"/>
      <c r="L25" s="243"/>
      <c r="M25" s="243"/>
      <c r="P25" s="12"/>
      <c r="Q25" s="12"/>
      <c r="R25" s="12"/>
      <c r="S25" s="12"/>
      <c r="T25" s="12"/>
    </row>
    <row r="26" spans="1:20" ht="15" customHeight="1" x14ac:dyDescent="0.25">
      <c r="B26" s="144" t="s">
        <v>35</v>
      </c>
      <c r="C26" s="39" t="str">
        <f>Sem_I!C26</f>
        <v>Discipline Obligatorii:</v>
      </c>
      <c r="D26" s="147">
        <f>SUM(F9:I14)</f>
        <v>22</v>
      </c>
      <c r="E26" s="136"/>
      <c r="F26" s="136"/>
      <c r="G26" s="136"/>
      <c r="H26" s="136"/>
      <c r="I26" s="136"/>
      <c r="J26" s="136"/>
      <c r="K26" s="136"/>
      <c r="L26" s="136"/>
      <c r="M26" s="148"/>
      <c r="P26" s="12"/>
      <c r="Q26" s="12"/>
      <c r="R26" s="12"/>
      <c r="S26" s="12"/>
      <c r="T26" s="12"/>
    </row>
    <row r="27" spans="1:20" ht="15" customHeight="1" x14ac:dyDescent="0.25">
      <c r="B27" s="145"/>
      <c r="C27" s="40" t="str">
        <f>Sem_I!C27</f>
        <v>Discipline Opționale:</v>
      </c>
      <c r="D27" s="149">
        <f>SUM(F16:I17)</f>
        <v>4</v>
      </c>
      <c r="E27" s="150"/>
      <c r="F27" s="150"/>
      <c r="G27" s="150"/>
      <c r="H27" s="150"/>
      <c r="I27" s="150"/>
      <c r="J27" s="150"/>
      <c r="K27" s="150"/>
      <c r="L27" s="150"/>
      <c r="M27" s="151"/>
      <c r="P27" s="12"/>
      <c r="Q27" s="12"/>
      <c r="R27" s="12"/>
      <c r="S27" s="12"/>
      <c r="T27" s="12"/>
    </row>
    <row r="28" spans="1:20" ht="15.75" thickBot="1" x14ac:dyDescent="0.3">
      <c r="B28" s="146"/>
      <c r="C28" s="41" t="str">
        <f>Sem_I!C28</f>
        <v>Discipline Facultative:</v>
      </c>
      <c r="D28" s="152">
        <f>SUM(F21:I24)</f>
        <v>6</v>
      </c>
      <c r="E28" s="137"/>
      <c r="F28" s="137"/>
      <c r="G28" s="137"/>
      <c r="H28" s="137"/>
      <c r="I28" s="137"/>
      <c r="J28" s="137"/>
      <c r="K28" s="137"/>
      <c r="L28" s="137"/>
      <c r="M28" s="153"/>
      <c r="P28" s="12"/>
      <c r="Q28" s="12"/>
      <c r="R28" s="12"/>
      <c r="S28" s="12"/>
      <c r="T28" s="12"/>
    </row>
    <row r="29" spans="1:20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P29" s="12"/>
      <c r="Q29" s="12"/>
      <c r="R29" s="12"/>
      <c r="S29" s="12"/>
      <c r="T29" s="12"/>
    </row>
    <row r="30" spans="1:20" x14ac:dyDescent="0.25">
      <c r="B30" s="3" t="s">
        <v>39</v>
      </c>
      <c r="C30" s="8"/>
      <c r="D30" s="1"/>
      <c r="E30" s="154" t="s">
        <v>40</v>
      </c>
      <c r="F30" s="154"/>
      <c r="G30" s="3"/>
      <c r="H30" s="1"/>
      <c r="I30" s="1"/>
      <c r="J30" s="157" t="s">
        <v>41</v>
      </c>
      <c r="K30" s="157"/>
      <c r="L30" s="157"/>
      <c r="M30" s="157"/>
      <c r="P30" s="12"/>
      <c r="Q30" s="12"/>
      <c r="R30" s="12"/>
      <c r="S30" s="12"/>
      <c r="T30" s="12"/>
    </row>
    <row r="31" spans="1:20" x14ac:dyDescent="0.25">
      <c r="B31" s="160" t="str">
        <f>Sem_I!B31</f>
        <v>Mihnea-Cosmin COSTOIU</v>
      </c>
      <c r="C31" s="160"/>
      <c r="D31" s="158" t="str">
        <f>Sem_I!D31</f>
        <v>Radu ȘTEFĂNOIU</v>
      </c>
      <c r="E31" s="158"/>
      <c r="F31" s="158"/>
      <c r="G31" s="158"/>
      <c r="H31" s="158"/>
      <c r="I31" s="158"/>
      <c r="J31" s="159" t="str">
        <f>Sem_I!J31</f>
        <v>Vasile Danuț COJOCARU</v>
      </c>
      <c r="K31" s="159"/>
      <c r="L31" s="159"/>
      <c r="M31" s="159"/>
      <c r="P31" s="12"/>
      <c r="Q31" s="12"/>
      <c r="R31" s="12"/>
      <c r="S31" s="12"/>
      <c r="T31" s="12"/>
    </row>
  </sheetData>
  <sheetProtection formatCells="0" formatRows="0" insertRows="0" insertHyperlinks="0" deleteRows="0" sort="0" autoFilter="0" pivotTables="0"/>
  <protectedRanges>
    <protectedRange sqref="A21:B24 A14:B14 K1:L1 A16:XFD17 A13:XFD13 A9:XFD12" name="Editabil"/>
  </protectedRanges>
  <mergeCells count="55">
    <mergeCell ref="B26:B28"/>
    <mergeCell ref="D26:M26"/>
    <mergeCell ref="D27:M27"/>
    <mergeCell ref="D28:M28"/>
    <mergeCell ref="B31:C31"/>
    <mergeCell ref="D31:I31"/>
    <mergeCell ref="E30:F30"/>
    <mergeCell ref="L24:M24"/>
    <mergeCell ref="L21:M21"/>
    <mergeCell ref="L22:M22"/>
    <mergeCell ref="L23:M23"/>
    <mergeCell ref="L25:M25"/>
    <mergeCell ref="F22:I22"/>
    <mergeCell ref="F16:F17"/>
    <mergeCell ref="G16:G17"/>
    <mergeCell ref="H16:H17"/>
    <mergeCell ref="I16:I17"/>
    <mergeCell ref="J16:J17"/>
    <mergeCell ref="L13:M13"/>
    <mergeCell ref="L14:M14"/>
    <mergeCell ref="L12:M12"/>
    <mergeCell ref="K16:K17"/>
    <mergeCell ref="L16:M17"/>
    <mergeCell ref="A18:C19"/>
    <mergeCell ref="F14:I14"/>
    <mergeCell ref="F6:I6"/>
    <mergeCell ref="J6:K6"/>
    <mergeCell ref="L6:M7"/>
    <mergeCell ref="L9:M9"/>
    <mergeCell ref="E18:E19"/>
    <mergeCell ref="J18:J19"/>
    <mergeCell ref="K18:K19"/>
    <mergeCell ref="E16:E17"/>
    <mergeCell ref="D16:D17"/>
    <mergeCell ref="A6:A7"/>
    <mergeCell ref="A8:M8"/>
    <mergeCell ref="A15:M15"/>
    <mergeCell ref="L10:M10"/>
    <mergeCell ref="L11:M11"/>
    <mergeCell ref="C1:I1"/>
    <mergeCell ref="J31:M31"/>
    <mergeCell ref="J30:M30"/>
    <mergeCell ref="K1:L1"/>
    <mergeCell ref="B2:C2"/>
    <mergeCell ref="K2:L2"/>
    <mergeCell ref="C3:G3"/>
    <mergeCell ref="K3:L3"/>
    <mergeCell ref="D2:H2"/>
    <mergeCell ref="C4:G4"/>
    <mergeCell ref="K4:L4"/>
    <mergeCell ref="B6:B7"/>
    <mergeCell ref="C6:C7"/>
    <mergeCell ref="D6:D7"/>
    <mergeCell ref="E6:E7"/>
    <mergeCell ref="A20:M20"/>
  </mergeCells>
  <conditionalFormatting sqref="C1 D2:D16 D18:D31">
    <cfRule type="cellIs" dxfId="30" priority="1" operator="equal">
      <formula>"DI"</formula>
    </cfRule>
    <cfRule type="cellIs" dxfId="29" priority="2" operator="equal">
      <formula>"DM"</formula>
    </cfRule>
    <cfRule type="cellIs" dxfId="28" priority="3" operator="equal">
      <formula>"DJ"</formula>
    </cfRule>
    <cfRule type="cellIs" dxfId="27" priority="4" operator="equal">
      <formula>"D"</formula>
    </cfRule>
    <cfRule type="cellIs" dxfId="26" priority="5" operator="equal">
      <formula>"SI"</formula>
    </cfRule>
    <cfRule type="cellIs" dxfId="25" priority="6" operator="equal">
      <formula>"SM"</formula>
    </cfRule>
    <cfRule type="cellIs" dxfId="24" priority="7" operator="equal">
      <formula>"SJ"</formula>
    </cfRule>
    <cfRule type="cellIs" dxfId="23" priority="8" operator="equal">
      <formula>"S"</formula>
    </cfRule>
    <cfRule type="cellIs" dxfId="22" priority="10" operator="equal">
      <formula>"C"</formula>
    </cfRule>
    <cfRule type="cellIs" dxfId="21" priority="11" operator="equal">
      <formula>"F"</formula>
    </cfRule>
    <cfRule type="cellIs" dxfId="20" priority="12" operator="equal">
      <formula>"DS"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scale="99" orientation="landscape" r:id="rId1"/>
  <ignoredErrors>
    <ignoredError sqref="J9 J16 J24 J2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3"/>
  <sheetViews>
    <sheetView zoomScale="85" zoomScaleNormal="85" zoomScaleSheetLayoutView="70" workbookViewId="0">
      <selection activeCell="C18" sqref="C18"/>
    </sheetView>
  </sheetViews>
  <sheetFormatPr defaultRowHeight="15" x14ac:dyDescent="0.25"/>
  <cols>
    <col min="1" max="1" width="4.7109375" style="5" customWidth="1"/>
    <col min="2" max="2" width="17.42578125" customWidth="1"/>
    <col min="3" max="3" width="69.85546875" customWidth="1"/>
    <col min="4" max="4" width="10.42578125" customWidth="1"/>
    <col min="5" max="5" width="6" customWidth="1"/>
    <col min="6" max="9" width="3.85546875" customWidth="1"/>
    <col min="10" max="10" width="9" customWidth="1"/>
    <col min="11" max="11" width="5.710937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30" t="s">
        <v>0</v>
      </c>
      <c r="D1" s="130"/>
      <c r="E1" s="130"/>
      <c r="F1" s="130"/>
      <c r="G1" s="130"/>
      <c r="H1" s="130"/>
      <c r="I1" s="130"/>
      <c r="J1" s="4"/>
      <c r="K1" s="181"/>
      <c r="L1" s="181"/>
      <c r="P1" s="96"/>
      <c r="Q1" s="96"/>
      <c r="R1" s="96"/>
      <c r="S1" s="96"/>
      <c r="T1" s="96"/>
    </row>
    <row r="2" spans="1:20" ht="15" customHeight="1" x14ac:dyDescent="0.25">
      <c r="B2" s="160"/>
      <c r="C2" s="160"/>
      <c r="D2" s="154"/>
      <c r="E2" s="154"/>
      <c r="F2" s="154"/>
      <c r="G2" s="154"/>
      <c r="H2" s="154"/>
      <c r="J2" s="7" t="str">
        <f>Sem_I!J2</f>
        <v>Anul universitar:</v>
      </c>
      <c r="K2" s="160" t="s">
        <v>46</v>
      </c>
      <c r="L2" s="160"/>
      <c r="P2" s="12"/>
      <c r="Q2" s="12"/>
      <c r="R2" s="12"/>
      <c r="S2" s="12"/>
      <c r="T2" s="12"/>
    </row>
    <row r="3" spans="1:20" x14ac:dyDescent="0.25">
      <c r="B3" s="6" t="s">
        <v>2</v>
      </c>
      <c r="C3" s="160" t="str">
        <f>Sem_I!C3</f>
        <v>Ingineria mediului</v>
      </c>
      <c r="D3" s="160"/>
      <c r="E3" s="160"/>
      <c r="F3" s="160"/>
      <c r="G3" s="160"/>
      <c r="J3" s="7" t="str">
        <f>Sem_I!J3</f>
        <v>Anul de studii:</v>
      </c>
      <c r="K3" s="160" t="s">
        <v>64</v>
      </c>
      <c r="L3" s="160"/>
      <c r="P3" s="12"/>
      <c r="Q3" s="12"/>
      <c r="R3" s="12"/>
      <c r="S3" s="12"/>
      <c r="T3" s="12"/>
    </row>
    <row r="4" spans="1:20" ht="30" x14ac:dyDescent="0.25">
      <c r="B4" s="6" t="s">
        <v>5</v>
      </c>
      <c r="C4" s="160" t="str">
        <f>Sem_I!C4</f>
        <v>Ingineria și protecția mediului în industrie</v>
      </c>
      <c r="D4" s="160"/>
      <c r="E4" s="160"/>
      <c r="F4" s="160"/>
      <c r="G4" s="160"/>
      <c r="J4" s="7" t="str">
        <f>Sem_I!J4</f>
        <v>Semestrul:</v>
      </c>
      <c r="K4" s="160" t="s">
        <v>4</v>
      </c>
      <c r="L4" s="160"/>
      <c r="P4" s="12"/>
      <c r="Q4" s="12"/>
      <c r="R4" s="12"/>
      <c r="S4" s="12"/>
      <c r="T4" s="12"/>
    </row>
    <row r="5" spans="1:20" s="32" customFormat="1" ht="12" customHeight="1" thickBot="1" x14ac:dyDescent="0.25">
      <c r="A5" s="29"/>
      <c r="B5" s="30"/>
      <c r="C5" s="31"/>
      <c r="D5" s="31"/>
      <c r="E5" s="31"/>
      <c r="F5" s="31"/>
      <c r="G5" s="31"/>
      <c r="J5" s="33"/>
      <c r="K5" s="34"/>
      <c r="L5" s="31"/>
      <c r="M5" s="29"/>
      <c r="P5" s="12"/>
      <c r="Q5" s="12"/>
      <c r="R5" s="12"/>
      <c r="S5" s="12"/>
      <c r="T5" s="12"/>
    </row>
    <row r="6" spans="1:20" s="1" customFormat="1" ht="20.100000000000001" customHeight="1" x14ac:dyDescent="0.25">
      <c r="A6" s="189" t="s">
        <v>65</v>
      </c>
      <c r="B6" s="185" t="s">
        <v>8</v>
      </c>
      <c r="C6" s="185" t="s">
        <v>9</v>
      </c>
      <c r="D6" s="185" t="s">
        <v>10</v>
      </c>
      <c r="E6" s="187" t="s">
        <v>11</v>
      </c>
      <c r="F6" s="185" t="s">
        <v>12</v>
      </c>
      <c r="G6" s="185"/>
      <c r="H6" s="185"/>
      <c r="I6" s="185"/>
      <c r="J6" s="185" t="s">
        <v>13</v>
      </c>
      <c r="K6" s="185"/>
      <c r="L6" s="185" t="s">
        <v>14</v>
      </c>
      <c r="M6" s="191"/>
      <c r="P6" s="12"/>
      <c r="Q6" s="12"/>
      <c r="R6" s="12"/>
      <c r="S6" s="12"/>
      <c r="T6" s="12"/>
    </row>
    <row r="7" spans="1:20" ht="30.75" thickBot="1" x14ac:dyDescent="0.3">
      <c r="A7" s="196"/>
      <c r="B7" s="197"/>
      <c r="C7" s="197"/>
      <c r="D7" s="197"/>
      <c r="E7" s="201"/>
      <c r="F7" s="115" t="s">
        <v>15</v>
      </c>
      <c r="G7" s="115" t="s">
        <v>16</v>
      </c>
      <c r="H7" s="115" t="s">
        <v>17</v>
      </c>
      <c r="I7" s="115" t="s">
        <v>18</v>
      </c>
      <c r="J7" s="127" t="s">
        <v>19</v>
      </c>
      <c r="K7" s="127" t="s">
        <v>20</v>
      </c>
      <c r="L7" s="197"/>
      <c r="M7" s="202"/>
      <c r="P7" s="12"/>
      <c r="Q7" s="12"/>
      <c r="R7" s="12"/>
      <c r="S7" s="12"/>
      <c r="T7" s="12"/>
    </row>
    <row r="8" spans="1:20" ht="15.75" thickBot="1" x14ac:dyDescent="0.3">
      <c r="A8" s="193" t="s">
        <v>21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5"/>
      <c r="P8" s="12"/>
      <c r="Q8" s="12"/>
      <c r="R8" s="12"/>
      <c r="S8" s="12"/>
      <c r="T8" s="12"/>
    </row>
    <row r="9" spans="1:20" x14ac:dyDescent="0.25">
      <c r="A9" s="44">
        <v>1</v>
      </c>
      <c r="B9" s="18" t="s">
        <v>196</v>
      </c>
      <c r="C9" s="60" t="s">
        <v>197</v>
      </c>
      <c r="D9" s="24" t="s">
        <v>16</v>
      </c>
      <c r="E9" s="24">
        <v>4</v>
      </c>
      <c r="F9" s="25">
        <v>2</v>
      </c>
      <c r="G9" s="18"/>
      <c r="H9" s="18">
        <v>1</v>
      </c>
      <c r="I9" s="18"/>
      <c r="J9" s="18">
        <f>SUM(F9:I9)*14</f>
        <v>42</v>
      </c>
      <c r="K9" s="18">
        <f>E9*25-J9</f>
        <v>58</v>
      </c>
      <c r="L9" s="161" t="s">
        <v>23</v>
      </c>
      <c r="M9" s="162"/>
      <c r="P9" s="12"/>
      <c r="Q9" s="12"/>
      <c r="R9" s="12"/>
      <c r="S9" s="12"/>
      <c r="T9" s="12"/>
    </row>
    <row r="10" spans="1:20" x14ac:dyDescent="0.25">
      <c r="A10" s="42">
        <v>2</v>
      </c>
      <c r="B10" s="19" t="s">
        <v>198</v>
      </c>
      <c r="C10" s="61" t="s">
        <v>199</v>
      </c>
      <c r="D10" s="20" t="s">
        <v>16</v>
      </c>
      <c r="E10" s="20">
        <v>4</v>
      </c>
      <c r="F10" s="22">
        <v>2</v>
      </c>
      <c r="G10" s="19"/>
      <c r="H10" s="19">
        <v>1</v>
      </c>
      <c r="I10" s="19"/>
      <c r="J10" s="19">
        <f>SUM(F10:I10)*14</f>
        <v>42</v>
      </c>
      <c r="K10" s="19">
        <f>E10*25-J10</f>
        <v>58</v>
      </c>
      <c r="L10" s="142" t="s">
        <v>23</v>
      </c>
      <c r="M10" s="143"/>
      <c r="P10" s="12"/>
      <c r="Q10" s="12"/>
      <c r="R10" s="12"/>
      <c r="S10" s="12"/>
      <c r="T10" s="12"/>
    </row>
    <row r="11" spans="1:20" x14ac:dyDescent="0.25">
      <c r="A11" s="42">
        <v>3</v>
      </c>
      <c r="B11" s="19" t="s">
        <v>200</v>
      </c>
      <c r="C11" s="61" t="s">
        <v>201</v>
      </c>
      <c r="D11" s="20" t="s">
        <v>16</v>
      </c>
      <c r="E11" s="20">
        <v>4</v>
      </c>
      <c r="F11" s="22">
        <v>2</v>
      </c>
      <c r="G11" s="19"/>
      <c r="H11" s="19">
        <v>2</v>
      </c>
      <c r="I11" s="19"/>
      <c r="J11" s="19">
        <f>SUM(F11:I11)*14</f>
        <v>56</v>
      </c>
      <c r="K11" s="19">
        <f>E11*25-J11</f>
        <v>44</v>
      </c>
      <c r="L11" s="164" t="s">
        <v>23</v>
      </c>
      <c r="M11" s="165"/>
      <c r="P11" s="12"/>
      <c r="Q11" s="12"/>
      <c r="R11" s="12"/>
      <c r="S11" s="12"/>
      <c r="T11" s="12"/>
    </row>
    <row r="12" spans="1:20" x14ac:dyDescent="0.25">
      <c r="A12" s="42">
        <v>4</v>
      </c>
      <c r="B12" s="19" t="s">
        <v>202</v>
      </c>
      <c r="C12" s="61" t="s">
        <v>203</v>
      </c>
      <c r="D12" s="20" t="s">
        <v>16</v>
      </c>
      <c r="E12" s="20">
        <v>4</v>
      </c>
      <c r="F12" s="22">
        <v>2</v>
      </c>
      <c r="G12" s="19"/>
      <c r="H12" s="19"/>
      <c r="I12" s="19">
        <v>1</v>
      </c>
      <c r="J12" s="19">
        <f t="shared" ref="J12:J14" si="0">SUM(F12:I12)*14</f>
        <v>42</v>
      </c>
      <c r="K12" s="19">
        <f t="shared" ref="K12:K14" si="1">E12*25-J12</f>
        <v>58</v>
      </c>
      <c r="L12" s="164" t="s">
        <v>23</v>
      </c>
      <c r="M12" s="165"/>
      <c r="P12" s="12"/>
      <c r="Q12" s="12"/>
      <c r="R12" s="12"/>
      <c r="S12" s="12"/>
      <c r="T12" s="12"/>
    </row>
    <row r="13" spans="1:20" x14ac:dyDescent="0.25">
      <c r="A13" s="42">
        <v>5</v>
      </c>
      <c r="B13" s="19" t="s">
        <v>204</v>
      </c>
      <c r="C13" s="61" t="s">
        <v>205</v>
      </c>
      <c r="D13" s="20" t="s">
        <v>16</v>
      </c>
      <c r="E13" s="20">
        <v>4</v>
      </c>
      <c r="F13" s="22">
        <v>2</v>
      </c>
      <c r="G13" s="19"/>
      <c r="H13" s="19">
        <v>1</v>
      </c>
      <c r="I13" s="19"/>
      <c r="J13" s="19">
        <f t="shared" si="0"/>
        <v>42</v>
      </c>
      <c r="K13" s="19">
        <f t="shared" si="1"/>
        <v>58</v>
      </c>
      <c r="L13" s="142" t="s">
        <v>24</v>
      </c>
      <c r="M13" s="143"/>
      <c r="P13" s="12"/>
      <c r="Q13" s="12"/>
      <c r="R13" s="12"/>
      <c r="S13" s="12"/>
      <c r="T13" s="12"/>
    </row>
    <row r="14" spans="1:20" ht="15.75" thickBot="1" x14ac:dyDescent="0.3">
      <c r="A14" s="42">
        <v>6</v>
      </c>
      <c r="B14" s="19" t="s">
        <v>206</v>
      </c>
      <c r="C14" s="61" t="s">
        <v>207</v>
      </c>
      <c r="D14" s="20" t="s">
        <v>25</v>
      </c>
      <c r="E14" s="20">
        <v>6</v>
      </c>
      <c r="F14" s="22">
        <v>2</v>
      </c>
      <c r="G14" s="19">
        <v>2</v>
      </c>
      <c r="H14" s="19"/>
      <c r="I14" s="19">
        <v>2</v>
      </c>
      <c r="J14" s="19">
        <f t="shared" si="0"/>
        <v>84</v>
      </c>
      <c r="K14" s="19">
        <f t="shared" si="1"/>
        <v>66</v>
      </c>
      <c r="L14" s="164" t="s">
        <v>23</v>
      </c>
      <c r="M14" s="165"/>
      <c r="P14" s="12"/>
      <c r="Q14" s="12"/>
      <c r="R14" s="12"/>
      <c r="S14" s="12"/>
      <c r="T14" s="12"/>
    </row>
    <row r="15" spans="1:20" ht="14.45" customHeight="1" thickBot="1" x14ac:dyDescent="0.3">
      <c r="A15" s="166" t="s">
        <v>26</v>
      </c>
      <c r="B15" s="167"/>
      <c r="C15" s="167"/>
      <c r="D15" s="167"/>
      <c r="E15" s="199"/>
      <c r="F15" s="199"/>
      <c r="G15" s="199"/>
      <c r="H15" s="199"/>
      <c r="I15" s="199"/>
      <c r="J15" s="199"/>
      <c r="K15" s="199"/>
      <c r="L15" s="199"/>
      <c r="M15" s="200"/>
      <c r="P15" s="12"/>
      <c r="Q15" s="12"/>
      <c r="R15" s="12"/>
      <c r="S15" s="12"/>
      <c r="T15" s="12"/>
    </row>
    <row r="16" spans="1:20" ht="15" customHeight="1" x14ac:dyDescent="0.25">
      <c r="A16" s="44">
        <v>7</v>
      </c>
      <c r="B16" s="18" t="s">
        <v>208</v>
      </c>
      <c r="C16" s="274" t="s">
        <v>209</v>
      </c>
      <c r="D16" s="138" t="s">
        <v>16</v>
      </c>
      <c r="E16" s="138">
        <v>2</v>
      </c>
      <c r="F16" s="171">
        <v>1</v>
      </c>
      <c r="G16" s="140"/>
      <c r="H16" s="140">
        <v>1</v>
      </c>
      <c r="I16" s="140"/>
      <c r="J16" s="161">
        <f t="shared" ref="J16" si="2">SUM(F16:I16)*14</f>
        <v>28</v>
      </c>
      <c r="K16" s="161">
        <f t="shared" ref="K16" si="3">E16*25-J16</f>
        <v>22</v>
      </c>
      <c r="L16" s="173" t="s">
        <v>24</v>
      </c>
      <c r="M16" s="174"/>
      <c r="P16" s="12"/>
      <c r="Q16" s="12"/>
      <c r="R16" s="12"/>
      <c r="S16" s="12"/>
      <c r="T16" s="12"/>
    </row>
    <row r="17" spans="1:20" ht="15" customHeight="1" x14ac:dyDescent="0.25">
      <c r="A17" s="117">
        <v>8</v>
      </c>
      <c r="B17" s="113" t="s">
        <v>210</v>
      </c>
      <c r="C17" s="118" t="s">
        <v>211</v>
      </c>
      <c r="D17" s="139"/>
      <c r="E17" s="139"/>
      <c r="F17" s="172"/>
      <c r="G17" s="141"/>
      <c r="H17" s="141"/>
      <c r="I17" s="141"/>
      <c r="J17" s="169"/>
      <c r="K17" s="169"/>
      <c r="L17" s="175"/>
      <c r="M17" s="176"/>
      <c r="P17" s="12"/>
      <c r="Q17" s="12"/>
      <c r="R17" s="12"/>
      <c r="S17" s="12"/>
      <c r="T17" s="12"/>
    </row>
    <row r="18" spans="1:20" ht="15" customHeight="1" x14ac:dyDescent="0.25">
      <c r="A18" s="42">
        <v>9</v>
      </c>
      <c r="B18" s="19" t="s">
        <v>212</v>
      </c>
      <c r="C18" s="275" t="s">
        <v>213</v>
      </c>
      <c r="D18" s="244" t="s">
        <v>25</v>
      </c>
      <c r="E18" s="244">
        <v>2</v>
      </c>
      <c r="F18" s="211">
        <v>1</v>
      </c>
      <c r="G18" s="169">
        <v>1</v>
      </c>
      <c r="H18" s="169"/>
      <c r="I18" s="169"/>
      <c r="J18" s="164">
        <f t="shared" ref="J18" si="4">SUM(F18:I18)*14</f>
        <v>28</v>
      </c>
      <c r="K18" s="164">
        <f t="shared" ref="K18" si="5">E18*25-J18</f>
        <v>22</v>
      </c>
      <c r="L18" s="247" t="s">
        <v>24</v>
      </c>
      <c r="M18" s="212"/>
      <c r="P18" s="12"/>
      <c r="Q18" s="12"/>
      <c r="R18" s="12"/>
      <c r="S18" s="12"/>
      <c r="T18" s="12"/>
    </row>
    <row r="19" spans="1:20" ht="15" customHeight="1" thickBot="1" x14ac:dyDescent="0.3">
      <c r="A19" s="93">
        <v>10</v>
      </c>
      <c r="B19" s="98" t="s">
        <v>214</v>
      </c>
      <c r="C19" s="94" t="s">
        <v>215</v>
      </c>
      <c r="D19" s="222"/>
      <c r="E19" s="222"/>
      <c r="F19" s="245"/>
      <c r="G19" s="246"/>
      <c r="H19" s="246"/>
      <c r="I19" s="246"/>
      <c r="J19" s="155"/>
      <c r="K19" s="155"/>
      <c r="L19" s="248"/>
      <c r="M19" s="213"/>
      <c r="P19" s="12"/>
      <c r="Q19" s="12"/>
      <c r="R19" s="12"/>
      <c r="S19" s="12"/>
      <c r="T19" s="12"/>
    </row>
    <row r="20" spans="1:20" x14ac:dyDescent="0.25">
      <c r="A20" s="177" t="s">
        <v>27</v>
      </c>
      <c r="B20" s="178"/>
      <c r="C20" s="178"/>
      <c r="D20" s="13" t="s">
        <v>28</v>
      </c>
      <c r="E20" s="134">
        <f t="shared" ref="E20:K20" si="6">SUM(E9:E19)</f>
        <v>30</v>
      </c>
      <c r="F20" s="55">
        <f t="shared" si="6"/>
        <v>14</v>
      </c>
      <c r="G20" s="53">
        <f t="shared" si="6"/>
        <v>3</v>
      </c>
      <c r="H20" s="53">
        <f t="shared" si="6"/>
        <v>6</v>
      </c>
      <c r="I20" s="53">
        <f t="shared" si="6"/>
        <v>3</v>
      </c>
      <c r="J20" s="217">
        <f t="shared" si="6"/>
        <v>364</v>
      </c>
      <c r="K20" s="217">
        <f t="shared" si="6"/>
        <v>386</v>
      </c>
      <c r="L20" s="53" t="s">
        <v>29</v>
      </c>
      <c r="M20" s="54" t="s">
        <v>30</v>
      </c>
      <c r="P20" s="12"/>
      <c r="Q20" s="12"/>
      <c r="R20" s="12"/>
      <c r="S20" s="12"/>
      <c r="T20" s="12"/>
    </row>
    <row r="21" spans="1:20" ht="15.75" thickBot="1" x14ac:dyDescent="0.3">
      <c r="A21" s="179"/>
      <c r="B21" s="180"/>
      <c r="C21" s="180"/>
      <c r="D21" s="14" t="s">
        <v>31</v>
      </c>
      <c r="E21" s="135"/>
      <c r="F21" s="97">
        <f>COUNT(F9:F19)</f>
        <v>8</v>
      </c>
      <c r="G21" s="15">
        <f>COUNT(G9:G19)</f>
        <v>2</v>
      </c>
      <c r="H21" s="15">
        <f>COUNT(H9:H19)</f>
        <v>5</v>
      </c>
      <c r="I21" s="15">
        <f>COUNT(I9:I19)</f>
        <v>2</v>
      </c>
      <c r="J21" s="137"/>
      <c r="K21" s="137"/>
      <c r="L21" s="16">
        <f>COUNTIF(L1:L20,"=E")</f>
        <v>5</v>
      </c>
      <c r="M21" s="17">
        <f>COUNTIF(L1:L20,"=V")</f>
        <v>3</v>
      </c>
      <c r="P21" s="12"/>
      <c r="Q21" s="12"/>
      <c r="R21" s="12"/>
      <c r="S21" s="12"/>
      <c r="T21" s="12"/>
    </row>
    <row r="22" spans="1:20" ht="15" customHeight="1" thickBot="1" x14ac:dyDescent="0.3">
      <c r="A22" s="131" t="s">
        <v>32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3"/>
      <c r="P22" s="12"/>
      <c r="Q22" s="11"/>
      <c r="R22" s="12"/>
      <c r="S22" s="12"/>
      <c r="T22" s="12"/>
    </row>
    <row r="23" spans="1:20" ht="15.75" customHeight="1" thickBot="1" x14ac:dyDescent="0.3">
      <c r="A23" s="93">
        <v>11</v>
      </c>
      <c r="B23" s="98" t="s">
        <v>234</v>
      </c>
      <c r="C23" s="94" t="s">
        <v>66</v>
      </c>
      <c r="D23" s="122" t="s">
        <v>15</v>
      </c>
      <c r="E23" s="107">
        <v>3</v>
      </c>
      <c r="F23" s="108"/>
      <c r="G23" s="98"/>
      <c r="H23" s="98"/>
      <c r="I23" s="98">
        <v>4</v>
      </c>
      <c r="J23" s="98">
        <f t="shared" ref="J23" si="7">SUM(F23:I23)*14</f>
        <v>56</v>
      </c>
      <c r="K23" s="98">
        <f t="shared" ref="K23" si="8">E23*25-J23</f>
        <v>19</v>
      </c>
      <c r="L23" s="249" t="s">
        <v>24</v>
      </c>
      <c r="M23" s="250"/>
      <c r="P23" s="12"/>
      <c r="Q23" s="11"/>
      <c r="R23" s="12"/>
      <c r="S23" s="12"/>
      <c r="T23" s="12"/>
    </row>
    <row r="24" spans="1:20" ht="15.75" customHeight="1" thickBot="1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P24" s="28"/>
      <c r="Q24" s="11"/>
      <c r="R24" s="27"/>
      <c r="S24" s="27"/>
      <c r="T24" s="27"/>
    </row>
    <row r="25" spans="1:20" ht="15.75" customHeight="1" x14ac:dyDescent="0.25">
      <c r="B25" s="144" t="s">
        <v>35</v>
      </c>
      <c r="C25" s="39" t="str">
        <f>Sem_I!C26</f>
        <v>Discipline Obligatorii:</v>
      </c>
      <c r="D25" s="147">
        <f>SUM(F9:I14)</f>
        <v>22</v>
      </c>
      <c r="E25" s="136"/>
      <c r="F25" s="136"/>
      <c r="G25" s="136"/>
      <c r="H25" s="136"/>
      <c r="I25" s="136"/>
      <c r="J25" s="136"/>
      <c r="K25" s="136"/>
      <c r="L25" s="136"/>
      <c r="M25" s="148"/>
      <c r="P25" s="28"/>
      <c r="Q25" s="11"/>
      <c r="R25" s="27"/>
      <c r="S25" s="27"/>
      <c r="T25" s="27"/>
    </row>
    <row r="26" spans="1:20" ht="15.75" customHeight="1" x14ac:dyDescent="0.25">
      <c r="B26" s="145"/>
      <c r="C26" s="40" t="str">
        <f>Sem_I!C27</f>
        <v>Discipline Opționale:</v>
      </c>
      <c r="D26" s="149">
        <f>SUM(F16:I19)</f>
        <v>4</v>
      </c>
      <c r="E26" s="150"/>
      <c r="F26" s="150"/>
      <c r="G26" s="150"/>
      <c r="H26" s="150"/>
      <c r="I26" s="150"/>
      <c r="J26" s="150"/>
      <c r="K26" s="150"/>
      <c r="L26" s="150"/>
      <c r="M26" s="151"/>
      <c r="P26" s="28"/>
      <c r="Q26" s="11"/>
      <c r="R26" s="27"/>
      <c r="S26" s="27"/>
      <c r="T26" s="27"/>
    </row>
    <row r="27" spans="1:20" ht="15.75" customHeight="1" thickBot="1" x14ac:dyDescent="0.3">
      <c r="B27" s="146"/>
      <c r="C27" s="41" t="str">
        <f>Sem_I!C28</f>
        <v>Discipline Facultative:</v>
      </c>
      <c r="D27" s="152">
        <f>SUM(F23:I23)</f>
        <v>4</v>
      </c>
      <c r="E27" s="137"/>
      <c r="F27" s="137"/>
      <c r="G27" s="137"/>
      <c r="H27" s="137"/>
      <c r="I27" s="137"/>
      <c r="J27" s="137"/>
      <c r="K27" s="137"/>
      <c r="L27" s="137"/>
      <c r="M27" s="153"/>
      <c r="P27" s="28"/>
      <c r="Q27" s="11"/>
      <c r="R27" s="27"/>
      <c r="S27" s="27"/>
      <c r="T27" s="27"/>
    </row>
    <row r="28" spans="1:20" s="32" customFormat="1" ht="15.75" customHeight="1" x14ac:dyDescent="0.2">
      <c r="A28" s="29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P28" s="36"/>
      <c r="Q28" s="37"/>
      <c r="R28" s="38"/>
      <c r="S28" s="38"/>
      <c r="T28" s="38"/>
    </row>
    <row r="29" spans="1:20" ht="18" customHeight="1" x14ac:dyDescent="0.25">
      <c r="B29" s="3" t="s">
        <v>39</v>
      </c>
      <c r="C29" s="8"/>
      <c r="D29" s="1"/>
      <c r="E29" s="154" t="s">
        <v>40</v>
      </c>
      <c r="F29" s="154"/>
      <c r="G29" s="3"/>
      <c r="H29" s="1"/>
      <c r="I29" s="1"/>
      <c r="J29" s="157" t="s">
        <v>41</v>
      </c>
      <c r="K29" s="157"/>
      <c r="L29" s="157"/>
      <c r="M29" s="157"/>
      <c r="P29" s="12"/>
      <c r="Q29" s="11"/>
      <c r="R29" s="163"/>
      <c r="S29" s="163"/>
      <c r="T29" s="163"/>
    </row>
    <row r="30" spans="1:20" ht="15" customHeight="1" x14ac:dyDescent="0.25">
      <c r="B30" s="160" t="str">
        <f>Sem_I!B31</f>
        <v>Mihnea-Cosmin COSTOIU</v>
      </c>
      <c r="C30" s="160"/>
      <c r="D30" s="158" t="str">
        <f>Sem_I!D31</f>
        <v>Radu ȘTEFĂNOIU</v>
      </c>
      <c r="E30" s="158"/>
      <c r="F30" s="158"/>
      <c r="G30" s="158"/>
      <c r="H30" s="158"/>
      <c r="I30" s="158"/>
      <c r="J30" s="159" t="str">
        <f>Sem_I!J31</f>
        <v>Vasile Danuț COJOCARU</v>
      </c>
      <c r="K30" s="159"/>
      <c r="L30" s="159"/>
      <c r="M30" s="159"/>
      <c r="P30" s="12"/>
      <c r="Q30" s="11"/>
      <c r="R30" s="12"/>
      <c r="S30" s="12"/>
      <c r="T30" s="12"/>
    </row>
    <row r="31" spans="1:20" ht="1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P31" s="10"/>
      <c r="Q31" s="11"/>
      <c r="R31" s="12"/>
      <c r="S31" s="12"/>
      <c r="T31" s="12"/>
    </row>
    <row r="32" spans="1:20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sheetProtection formatCells="0" formatRows="0" insertRows="0" insertHyperlinks="0" deleteRows="0" sort="0" autoFilter="0" pivotTables="0"/>
  <protectedRanges>
    <protectedRange sqref="K1:L2 A23:B23 A9:XFD14 A16:XFD19" name="Editabil"/>
  </protectedRanges>
  <mergeCells count="59">
    <mergeCell ref="R29:T29"/>
    <mergeCell ref="B30:C30"/>
    <mergeCell ref="D30:I30"/>
    <mergeCell ref="J30:M30"/>
    <mergeCell ref="E29:F29"/>
    <mergeCell ref="J29:M29"/>
    <mergeCell ref="L18:M19"/>
    <mergeCell ref="B25:B27"/>
    <mergeCell ref="D25:M25"/>
    <mergeCell ref="D26:M26"/>
    <mergeCell ref="D27:M27"/>
    <mergeCell ref="A22:M22"/>
    <mergeCell ref="A20:C21"/>
    <mergeCell ref="E20:E21"/>
    <mergeCell ref="J20:J21"/>
    <mergeCell ref="K20:K21"/>
    <mergeCell ref="L23:M23"/>
    <mergeCell ref="L9:M9"/>
    <mergeCell ref="A15:M15"/>
    <mergeCell ref="D18:D19"/>
    <mergeCell ref="L10:M10"/>
    <mergeCell ref="L11:M11"/>
    <mergeCell ref="L12:M12"/>
    <mergeCell ref="L14:M14"/>
    <mergeCell ref="L13:M13"/>
    <mergeCell ref="E18:E19"/>
    <mergeCell ref="F18:F19"/>
    <mergeCell ref="G18:G19"/>
    <mergeCell ref="H18:H19"/>
    <mergeCell ref="I18:I19"/>
    <mergeCell ref="J18:J19"/>
    <mergeCell ref="K18:K19"/>
    <mergeCell ref="I16:I17"/>
    <mergeCell ref="K1:L1"/>
    <mergeCell ref="D6:D7"/>
    <mergeCell ref="E6:E7"/>
    <mergeCell ref="D2:H2"/>
    <mergeCell ref="J6:K6"/>
    <mergeCell ref="L6:M7"/>
    <mergeCell ref="K2:L2"/>
    <mergeCell ref="C3:G3"/>
    <mergeCell ref="K3:L3"/>
    <mergeCell ref="C4:G4"/>
    <mergeCell ref="K4:L4"/>
    <mergeCell ref="B2:C2"/>
    <mergeCell ref="C1:I1"/>
    <mergeCell ref="A8:M8"/>
    <mergeCell ref="A6:A7"/>
    <mergeCell ref="B6:B7"/>
    <mergeCell ref="C6:C7"/>
    <mergeCell ref="F6:I6"/>
    <mergeCell ref="J16:J17"/>
    <mergeCell ref="K16:K17"/>
    <mergeCell ref="L16:M17"/>
    <mergeCell ref="D16:D17"/>
    <mergeCell ref="E16:E17"/>
    <mergeCell ref="F16:F17"/>
    <mergeCell ref="G16:G17"/>
    <mergeCell ref="H16:H17"/>
  </mergeCells>
  <conditionalFormatting sqref="C1 D2:D16 D18 D20:D31">
    <cfRule type="cellIs" dxfId="19" priority="1" operator="equal">
      <formula>"DI"</formula>
    </cfRule>
    <cfRule type="cellIs" dxfId="18" priority="2" operator="equal">
      <formula>"DM"</formula>
    </cfRule>
    <cfRule type="cellIs" dxfId="17" priority="3" operator="equal">
      <formula>"DJ"</formula>
    </cfRule>
    <cfRule type="cellIs" dxfId="16" priority="4" operator="equal">
      <formula>"D"</formula>
    </cfRule>
    <cfRule type="cellIs" dxfId="15" priority="5" operator="equal">
      <formula>"SI"</formula>
    </cfRule>
    <cfRule type="cellIs" dxfId="14" priority="6" operator="equal">
      <formula>"SM"</formula>
    </cfRule>
    <cfRule type="cellIs" dxfId="13" priority="7" operator="equal">
      <formula>"SJ"</formula>
    </cfRule>
    <cfRule type="cellIs" dxfId="12" priority="8" operator="equal">
      <formula>"S"</formula>
    </cfRule>
    <cfRule type="cellIs" dxfId="11" priority="10" operator="equal">
      <formula>"C"</formula>
    </cfRule>
    <cfRule type="cellIs" dxfId="10" priority="11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96" fitToWidth="0" orientation="landscape" r:id="rId1"/>
  <ignoredErrors>
    <ignoredError sqref="J11:J12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3"/>
  <sheetViews>
    <sheetView zoomScale="85" zoomScaleNormal="85" zoomScaleSheetLayoutView="85" workbookViewId="0">
      <selection activeCell="C18" sqref="C18"/>
    </sheetView>
  </sheetViews>
  <sheetFormatPr defaultRowHeight="15" x14ac:dyDescent="0.25"/>
  <cols>
    <col min="1" max="1" width="4.7109375" style="26" customWidth="1"/>
    <col min="2" max="2" width="18.85546875" customWidth="1"/>
    <col min="3" max="3" width="71.140625" customWidth="1"/>
    <col min="4" max="4" width="10.42578125" customWidth="1"/>
    <col min="5" max="5" width="6" customWidth="1"/>
    <col min="6" max="9" width="3.7109375" customWidth="1"/>
    <col min="10" max="10" width="9.42578125" customWidth="1"/>
    <col min="11" max="11" width="5.7109375" customWidth="1"/>
    <col min="12" max="12" width="5.5703125" style="5" customWidth="1"/>
    <col min="13" max="13" width="4.5703125" style="5" customWidth="1"/>
  </cols>
  <sheetData>
    <row r="1" spans="1:20" ht="57" customHeight="1" x14ac:dyDescent="0.3">
      <c r="B1" s="2"/>
      <c r="C1" s="130" t="s">
        <v>0</v>
      </c>
      <c r="D1" s="130"/>
      <c r="E1" s="130"/>
      <c r="F1" s="130"/>
      <c r="G1" s="130"/>
      <c r="H1" s="130"/>
      <c r="I1" s="130"/>
      <c r="J1" s="4"/>
      <c r="K1" s="181"/>
      <c r="L1" s="181"/>
      <c r="P1" s="96"/>
      <c r="Q1" s="96"/>
      <c r="R1" s="96"/>
      <c r="S1" s="96"/>
      <c r="T1" s="96"/>
    </row>
    <row r="2" spans="1:20" ht="15" customHeight="1" x14ac:dyDescent="0.25">
      <c r="B2" s="160"/>
      <c r="C2" s="160"/>
      <c r="D2" s="154"/>
      <c r="E2" s="154"/>
      <c r="F2" s="154"/>
      <c r="G2" s="154"/>
      <c r="H2" s="154"/>
      <c r="J2" s="7" t="str">
        <f>Sem_I!J2</f>
        <v>Anul universitar:</v>
      </c>
      <c r="K2" s="160" t="str">
        <f>Sem_VII!K2</f>
        <v>2024 - 2025</v>
      </c>
      <c r="L2" s="160"/>
      <c r="P2" s="12"/>
      <c r="Q2" s="12"/>
      <c r="R2" s="12"/>
      <c r="S2" s="12"/>
      <c r="T2" s="12"/>
    </row>
    <row r="3" spans="1:20" x14ac:dyDescent="0.25">
      <c r="B3" s="6" t="s">
        <v>2</v>
      </c>
      <c r="C3" s="160" t="str">
        <f>Sem_I!C3</f>
        <v>Ingineria mediului</v>
      </c>
      <c r="D3" s="160"/>
      <c r="E3" s="160"/>
      <c r="F3" s="160"/>
      <c r="G3" s="160"/>
      <c r="J3" s="7" t="str">
        <f>Sem_I!J3</f>
        <v>Anul de studii:</v>
      </c>
      <c r="K3" s="160" t="str">
        <f>Sem_VII!K3</f>
        <v>IV</v>
      </c>
      <c r="L3" s="160"/>
      <c r="P3" s="12"/>
      <c r="Q3" s="12"/>
      <c r="R3" s="12"/>
      <c r="S3" s="12"/>
      <c r="T3" s="12"/>
    </row>
    <row r="4" spans="1:20" ht="30" x14ac:dyDescent="0.25">
      <c r="B4" s="6" t="s">
        <v>5</v>
      </c>
      <c r="C4" s="160" t="str">
        <f>Sem_I!C4</f>
        <v>Ingineria și protecția mediului în industrie</v>
      </c>
      <c r="D4" s="160"/>
      <c r="E4" s="160"/>
      <c r="F4" s="160"/>
      <c r="G4" s="160"/>
      <c r="H4" s="160"/>
      <c r="I4" s="160"/>
      <c r="J4" s="7" t="str">
        <f>Sem_I!J4</f>
        <v>Semestrul:</v>
      </c>
      <c r="K4" s="8" t="s">
        <v>43</v>
      </c>
      <c r="L4" s="8"/>
      <c r="P4" s="12"/>
      <c r="Q4" s="12"/>
      <c r="R4" s="12"/>
      <c r="S4" s="12"/>
      <c r="T4" s="12"/>
    </row>
    <row r="5" spans="1:20" ht="12" customHeight="1" thickBot="1" x14ac:dyDescent="0.3">
      <c r="B5" s="6"/>
      <c r="C5" s="154"/>
      <c r="D5" s="154"/>
      <c r="E5" s="154"/>
      <c r="F5" s="154"/>
      <c r="G5" s="154"/>
      <c r="J5" s="7"/>
      <c r="K5" s="160"/>
      <c r="L5" s="160"/>
      <c r="P5" s="12"/>
      <c r="Q5" s="12"/>
      <c r="R5" s="12"/>
      <c r="S5" s="12"/>
      <c r="T5" s="12"/>
    </row>
    <row r="6" spans="1:20" s="1" customFormat="1" ht="20.100000000000001" customHeight="1" x14ac:dyDescent="0.25">
      <c r="A6" s="240" t="s">
        <v>51</v>
      </c>
      <c r="B6" s="185" t="s">
        <v>8</v>
      </c>
      <c r="C6" s="185" t="s">
        <v>9</v>
      </c>
      <c r="D6" s="185" t="s">
        <v>10</v>
      </c>
      <c r="E6" s="187" t="s">
        <v>11</v>
      </c>
      <c r="F6" s="185" t="s">
        <v>12</v>
      </c>
      <c r="G6" s="185"/>
      <c r="H6" s="185"/>
      <c r="I6" s="185"/>
      <c r="J6" s="185" t="s">
        <v>13</v>
      </c>
      <c r="K6" s="185"/>
      <c r="L6" s="185" t="s">
        <v>14</v>
      </c>
      <c r="M6" s="191"/>
      <c r="O6" s="85"/>
      <c r="P6" s="12"/>
      <c r="Q6" s="12"/>
      <c r="R6" s="12"/>
      <c r="S6" s="12"/>
      <c r="T6" s="12"/>
    </row>
    <row r="7" spans="1:20" ht="30.75" thickBot="1" x14ac:dyDescent="0.3">
      <c r="A7" s="241"/>
      <c r="B7" s="186"/>
      <c r="C7" s="186"/>
      <c r="D7" s="186"/>
      <c r="E7" s="188"/>
      <c r="F7" s="9" t="s">
        <v>15</v>
      </c>
      <c r="G7" s="9" t="s">
        <v>16</v>
      </c>
      <c r="H7" s="9" t="s">
        <v>17</v>
      </c>
      <c r="I7" s="9" t="s">
        <v>18</v>
      </c>
      <c r="J7" s="126" t="s">
        <v>19</v>
      </c>
      <c r="K7" s="126" t="s">
        <v>20</v>
      </c>
      <c r="L7" s="186"/>
      <c r="M7" s="192"/>
      <c r="P7" s="12"/>
      <c r="Q7" s="12"/>
      <c r="R7" s="12"/>
      <c r="S7" s="12"/>
      <c r="T7" s="12"/>
    </row>
    <row r="8" spans="1:20" ht="15.75" thickBot="1" x14ac:dyDescent="0.3">
      <c r="A8" s="259" t="s">
        <v>21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1"/>
      <c r="P8" s="12"/>
      <c r="Q8" s="12"/>
      <c r="R8" s="12"/>
      <c r="S8" s="12"/>
      <c r="T8" s="12"/>
    </row>
    <row r="9" spans="1:20" ht="15" customHeight="1" x14ac:dyDescent="0.25">
      <c r="A9" s="45">
        <v>1</v>
      </c>
      <c r="B9" s="18" t="s">
        <v>216</v>
      </c>
      <c r="C9" s="60" t="s">
        <v>217</v>
      </c>
      <c r="D9" s="24" t="s">
        <v>25</v>
      </c>
      <c r="E9" s="24">
        <v>4</v>
      </c>
      <c r="F9" s="25">
        <v>2</v>
      </c>
      <c r="G9" s="18"/>
      <c r="H9" s="18">
        <v>1</v>
      </c>
      <c r="I9" s="18"/>
      <c r="J9" s="18">
        <f>SUM(F9:I9)*14</f>
        <v>42</v>
      </c>
      <c r="K9" s="18">
        <f>E9*25-J9</f>
        <v>58</v>
      </c>
      <c r="L9" s="161" t="s">
        <v>24</v>
      </c>
      <c r="M9" s="162"/>
      <c r="P9" s="12"/>
      <c r="Q9" s="12"/>
      <c r="R9" s="12"/>
      <c r="S9" s="12"/>
      <c r="T9" s="12"/>
    </row>
    <row r="10" spans="1:20" x14ac:dyDescent="0.25">
      <c r="A10" s="46">
        <v>2</v>
      </c>
      <c r="B10" s="19" t="s">
        <v>218</v>
      </c>
      <c r="C10" s="61" t="s">
        <v>219</v>
      </c>
      <c r="D10" s="20" t="s">
        <v>16</v>
      </c>
      <c r="E10" s="20">
        <v>4</v>
      </c>
      <c r="F10" s="22">
        <v>2</v>
      </c>
      <c r="G10" s="19">
        <v>1</v>
      </c>
      <c r="H10" s="19"/>
      <c r="I10" s="19">
        <v>1</v>
      </c>
      <c r="J10" s="19">
        <f t="shared" ref="J10:J16" si="0">SUM(F10:I10)*14</f>
        <v>56</v>
      </c>
      <c r="K10" s="19">
        <f t="shared" ref="K10:K15" si="1">E10*25-J10</f>
        <v>44</v>
      </c>
      <c r="L10" s="164" t="s">
        <v>24</v>
      </c>
      <c r="M10" s="165"/>
      <c r="P10" s="12"/>
      <c r="Q10" s="12"/>
      <c r="R10" s="12"/>
      <c r="S10" s="12"/>
      <c r="T10" s="12"/>
    </row>
    <row r="11" spans="1:20" x14ac:dyDescent="0.25">
      <c r="A11" s="46">
        <v>3</v>
      </c>
      <c r="B11" s="19" t="s">
        <v>220</v>
      </c>
      <c r="C11" s="61" t="s">
        <v>221</v>
      </c>
      <c r="D11" s="20" t="s">
        <v>16</v>
      </c>
      <c r="E11" s="20">
        <v>4</v>
      </c>
      <c r="F11" s="22">
        <v>2</v>
      </c>
      <c r="G11" s="19">
        <v>1</v>
      </c>
      <c r="H11" s="19"/>
      <c r="I11" s="19"/>
      <c r="J11" s="19">
        <f t="shared" si="0"/>
        <v>42</v>
      </c>
      <c r="K11" s="19">
        <f t="shared" si="1"/>
        <v>58</v>
      </c>
      <c r="L11" s="142" t="s">
        <v>24</v>
      </c>
      <c r="M11" s="143"/>
      <c r="P11" s="12"/>
      <c r="Q11" s="12"/>
      <c r="R11" s="12"/>
      <c r="S11" s="12"/>
      <c r="T11" s="12"/>
    </row>
    <row r="12" spans="1:20" x14ac:dyDescent="0.25">
      <c r="A12" s="46">
        <v>4</v>
      </c>
      <c r="B12" s="19" t="s">
        <v>222</v>
      </c>
      <c r="C12" s="61" t="s">
        <v>223</v>
      </c>
      <c r="D12" s="20" t="s">
        <v>16</v>
      </c>
      <c r="E12" s="20">
        <v>4</v>
      </c>
      <c r="F12" s="22">
        <v>2</v>
      </c>
      <c r="G12" s="19"/>
      <c r="H12" s="19">
        <v>2</v>
      </c>
      <c r="I12" s="19"/>
      <c r="J12" s="19">
        <f t="shared" si="0"/>
        <v>56</v>
      </c>
      <c r="K12" s="19">
        <f t="shared" si="1"/>
        <v>44</v>
      </c>
      <c r="L12" s="142" t="s">
        <v>24</v>
      </c>
      <c r="M12" s="143"/>
      <c r="P12" s="12"/>
      <c r="Q12" s="12"/>
      <c r="R12" s="12"/>
      <c r="S12" s="12"/>
      <c r="T12" s="12"/>
    </row>
    <row r="13" spans="1:20" x14ac:dyDescent="0.25">
      <c r="A13" s="46">
        <v>5</v>
      </c>
      <c r="B13" s="19" t="s">
        <v>224</v>
      </c>
      <c r="C13" s="61" t="s">
        <v>225</v>
      </c>
      <c r="D13" s="20" t="s">
        <v>16</v>
      </c>
      <c r="E13" s="20">
        <v>2</v>
      </c>
      <c r="F13" s="22">
        <v>1</v>
      </c>
      <c r="G13" s="19">
        <v>1</v>
      </c>
      <c r="H13" s="19"/>
      <c r="I13" s="19"/>
      <c r="J13" s="19">
        <f t="shared" si="0"/>
        <v>28</v>
      </c>
      <c r="K13" s="19">
        <f t="shared" si="1"/>
        <v>22</v>
      </c>
      <c r="L13" s="142" t="s">
        <v>24</v>
      </c>
      <c r="M13" s="143"/>
      <c r="P13" s="12"/>
      <c r="Q13" s="12"/>
      <c r="R13" s="12"/>
      <c r="S13" s="12"/>
      <c r="T13" s="12"/>
    </row>
    <row r="14" spans="1:20" x14ac:dyDescent="0.25">
      <c r="A14" s="46">
        <v>6</v>
      </c>
      <c r="B14" s="19" t="s">
        <v>226</v>
      </c>
      <c r="C14" s="61" t="s">
        <v>152</v>
      </c>
      <c r="D14" s="20" t="s">
        <v>15</v>
      </c>
      <c r="E14" s="20">
        <v>2</v>
      </c>
      <c r="F14" s="22">
        <v>1</v>
      </c>
      <c r="G14" s="19">
        <v>1</v>
      </c>
      <c r="H14" s="19"/>
      <c r="I14" s="19"/>
      <c r="J14" s="19">
        <f t="shared" si="0"/>
        <v>28</v>
      </c>
      <c r="K14" s="19">
        <f t="shared" si="1"/>
        <v>22</v>
      </c>
      <c r="L14" s="142" t="s">
        <v>24</v>
      </c>
      <c r="M14" s="143"/>
      <c r="P14" s="12"/>
      <c r="Q14" s="12"/>
      <c r="R14" s="12"/>
      <c r="S14" s="12"/>
      <c r="T14" s="12"/>
    </row>
    <row r="15" spans="1:20" x14ac:dyDescent="0.25">
      <c r="A15" s="46">
        <v>7</v>
      </c>
      <c r="B15" s="19" t="s">
        <v>153</v>
      </c>
      <c r="C15" s="61" t="s">
        <v>69</v>
      </c>
      <c r="D15" s="20" t="s">
        <v>16</v>
      </c>
      <c r="E15" s="20">
        <v>4</v>
      </c>
      <c r="F15" s="22"/>
      <c r="G15" s="19"/>
      <c r="H15" s="19"/>
      <c r="I15" s="19">
        <v>4</v>
      </c>
      <c r="J15" s="19">
        <f t="shared" si="0"/>
        <v>56</v>
      </c>
      <c r="K15" s="19">
        <f t="shared" si="1"/>
        <v>44</v>
      </c>
      <c r="L15" s="164" t="s">
        <v>24</v>
      </c>
      <c r="M15" s="165"/>
      <c r="P15" s="12"/>
      <c r="Q15" s="12"/>
      <c r="R15" s="12"/>
      <c r="S15" s="12"/>
      <c r="T15" s="12"/>
    </row>
    <row r="16" spans="1:20" ht="15" customHeight="1" thickBot="1" x14ac:dyDescent="0.3">
      <c r="A16" s="47">
        <v>8</v>
      </c>
      <c r="B16" s="16" t="s">
        <v>154</v>
      </c>
      <c r="C16" s="62" t="s">
        <v>67</v>
      </c>
      <c r="D16" s="21" t="s">
        <v>16</v>
      </c>
      <c r="E16" s="21">
        <v>2</v>
      </c>
      <c r="F16" s="269" t="s">
        <v>68</v>
      </c>
      <c r="G16" s="269"/>
      <c r="H16" s="269"/>
      <c r="I16" s="270"/>
      <c r="J16" s="16">
        <f t="shared" si="0"/>
        <v>0</v>
      </c>
      <c r="K16" s="16">
        <v>0</v>
      </c>
      <c r="L16" s="267" t="s">
        <v>24</v>
      </c>
      <c r="M16" s="268"/>
      <c r="P16" s="12"/>
      <c r="Q16" s="12"/>
      <c r="R16" s="12"/>
      <c r="S16" s="12"/>
      <c r="T16" s="12"/>
    </row>
    <row r="17" spans="1:20" ht="14.45" customHeight="1" thickBot="1" x14ac:dyDescent="0.3">
      <c r="A17" s="256" t="s">
        <v>26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8"/>
      <c r="P17" s="12"/>
      <c r="Q17" s="12"/>
      <c r="R17" s="12"/>
      <c r="S17" s="12"/>
      <c r="T17" s="12"/>
    </row>
    <row r="18" spans="1:20" x14ac:dyDescent="0.25">
      <c r="A18" s="51">
        <v>9</v>
      </c>
      <c r="B18" s="52" t="s">
        <v>227</v>
      </c>
      <c r="C18" s="276" t="s">
        <v>228</v>
      </c>
      <c r="D18" s="266" t="s">
        <v>16</v>
      </c>
      <c r="E18" s="266">
        <v>4</v>
      </c>
      <c r="F18" s="271">
        <v>2</v>
      </c>
      <c r="G18" s="203">
        <v>2</v>
      </c>
      <c r="H18" s="203"/>
      <c r="I18" s="203"/>
      <c r="J18" s="203">
        <f t="shared" ref="J18" si="2">SUM(F18:I18)*14</f>
        <v>56</v>
      </c>
      <c r="K18" s="203">
        <f t="shared" ref="K18" si="3">E18*25-J18</f>
        <v>44</v>
      </c>
      <c r="L18" s="203" t="s">
        <v>24</v>
      </c>
      <c r="M18" s="204"/>
      <c r="P18" s="28"/>
      <c r="Q18" s="28"/>
      <c r="R18" s="28"/>
      <c r="S18" s="28"/>
      <c r="T18" s="28"/>
    </row>
    <row r="19" spans="1:20" ht="15" customHeight="1" thickBot="1" x14ac:dyDescent="0.3">
      <c r="A19" s="47">
        <v>10</v>
      </c>
      <c r="B19" s="16" t="s">
        <v>229</v>
      </c>
      <c r="C19" s="62" t="s">
        <v>230</v>
      </c>
      <c r="D19" s="239"/>
      <c r="E19" s="239"/>
      <c r="F19" s="237"/>
      <c r="G19" s="155"/>
      <c r="H19" s="155"/>
      <c r="I19" s="155"/>
      <c r="J19" s="155"/>
      <c r="K19" s="155"/>
      <c r="L19" s="155"/>
      <c r="M19" s="156"/>
      <c r="P19" s="12"/>
      <c r="Q19" s="12"/>
      <c r="R19" s="12"/>
      <c r="S19" s="12"/>
      <c r="T19" s="12"/>
    </row>
    <row r="20" spans="1:20" x14ac:dyDescent="0.25">
      <c r="A20" s="262" t="s">
        <v>27</v>
      </c>
      <c r="B20" s="217"/>
      <c r="C20" s="263"/>
      <c r="D20" s="123" t="s">
        <v>28</v>
      </c>
      <c r="E20" s="134">
        <f>SUM(E9:E19)</f>
        <v>30</v>
      </c>
      <c r="F20" s="55">
        <f>SUM(F9:F19)</f>
        <v>12</v>
      </c>
      <c r="G20" s="53">
        <f>SUM(G9:G19)</f>
        <v>6</v>
      </c>
      <c r="H20" s="53">
        <f>SUM(H9:H19)</f>
        <v>3</v>
      </c>
      <c r="I20" s="53">
        <f>SUM(I9:I19)</f>
        <v>5</v>
      </c>
      <c r="J20" s="217">
        <f>SUM(J8:J19)</f>
        <v>364</v>
      </c>
      <c r="K20" s="217">
        <f>SUM(K8:K19)</f>
        <v>336</v>
      </c>
      <c r="L20" s="53" t="s">
        <v>29</v>
      </c>
      <c r="M20" s="54" t="s">
        <v>30</v>
      </c>
      <c r="P20" s="12"/>
      <c r="Q20" s="12"/>
      <c r="R20" s="12"/>
      <c r="S20" s="12"/>
      <c r="T20" s="12"/>
    </row>
    <row r="21" spans="1:20" ht="15" customHeight="1" thickBot="1" x14ac:dyDescent="0.3">
      <c r="A21" s="264"/>
      <c r="B21" s="251"/>
      <c r="C21" s="265"/>
      <c r="D21" s="124" t="s">
        <v>31</v>
      </c>
      <c r="E21" s="135"/>
      <c r="F21" s="56">
        <f>COUNT(F9:F19)</f>
        <v>7</v>
      </c>
      <c r="G21" s="57">
        <f>COUNT(G9:G19)</f>
        <v>5</v>
      </c>
      <c r="H21" s="57">
        <f>COUNT(H9:H19)</f>
        <v>2</v>
      </c>
      <c r="I21" s="57">
        <f>COUNT(I9:I19)</f>
        <v>2</v>
      </c>
      <c r="J21" s="251"/>
      <c r="K21" s="251"/>
      <c r="L21" s="58">
        <f>COUNTIF(L1:L20,"=E")</f>
        <v>0</v>
      </c>
      <c r="M21" s="59">
        <f>COUNTIF(L1:L20,"=V")</f>
        <v>9</v>
      </c>
      <c r="P21" s="12"/>
      <c r="Q21" s="12"/>
      <c r="R21" s="12"/>
      <c r="S21" s="12"/>
      <c r="T21" s="12"/>
    </row>
    <row r="22" spans="1:20" ht="15" customHeight="1" thickBot="1" x14ac:dyDescent="0.3">
      <c r="A22" s="131" t="s">
        <v>32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3"/>
      <c r="P22" s="12"/>
      <c r="Q22" s="12"/>
      <c r="R22" s="12"/>
      <c r="S22" s="12"/>
      <c r="T22" s="12"/>
    </row>
    <row r="23" spans="1:20" ht="15.75" customHeight="1" thickBot="1" x14ac:dyDescent="0.3">
      <c r="A23" s="47">
        <v>11</v>
      </c>
      <c r="B23" s="16" t="s">
        <v>235</v>
      </c>
      <c r="C23" s="62" t="s">
        <v>70</v>
      </c>
      <c r="D23" s="21" t="s">
        <v>15</v>
      </c>
      <c r="E23" s="21">
        <v>3</v>
      </c>
      <c r="F23" s="23"/>
      <c r="G23" s="16"/>
      <c r="H23" s="16"/>
      <c r="I23" s="16">
        <v>4</v>
      </c>
      <c r="J23" s="16">
        <f t="shared" ref="J23" si="4">SUM(F23:I23)*14</f>
        <v>56</v>
      </c>
      <c r="K23" s="16">
        <f t="shared" ref="K23" si="5">E23*25-J23</f>
        <v>19</v>
      </c>
      <c r="L23" s="155" t="s">
        <v>24</v>
      </c>
      <c r="M23" s="156"/>
      <c r="P23" s="12"/>
      <c r="Q23" s="12"/>
      <c r="R23" s="12"/>
      <c r="S23" s="12"/>
      <c r="T23" s="12"/>
    </row>
    <row r="24" spans="1:20" ht="15" customHeight="1" thickBot="1" x14ac:dyDescent="0.3">
      <c r="P24" s="12"/>
      <c r="Q24" s="11"/>
      <c r="R24" s="12"/>
      <c r="S24" s="12"/>
      <c r="T24" s="12"/>
    </row>
    <row r="25" spans="1:20" ht="15" customHeight="1" thickBot="1" x14ac:dyDescent="0.3">
      <c r="B25" s="252" t="s">
        <v>71</v>
      </c>
      <c r="C25" s="253"/>
      <c r="D25" s="102" t="s">
        <v>237</v>
      </c>
      <c r="E25" s="254"/>
      <c r="F25" s="255"/>
      <c r="G25" s="48"/>
      <c r="H25" s="48"/>
      <c r="I25" s="48"/>
      <c r="J25" s="48"/>
      <c r="K25" s="48"/>
      <c r="L25" s="49"/>
      <c r="M25" s="50"/>
      <c r="P25" s="12"/>
      <c r="Q25" s="11"/>
      <c r="R25" s="12"/>
      <c r="S25" s="12"/>
      <c r="T25" s="12"/>
    </row>
    <row r="26" spans="1:20" ht="15" customHeight="1" thickBo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P26" s="12"/>
      <c r="Q26" s="11"/>
      <c r="R26" s="12"/>
      <c r="S26" s="12"/>
      <c r="T26" s="12"/>
    </row>
    <row r="27" spans="1:20" ht="14.45" customHeight="1" x14ac:dyDescent="0.25">
      <c r="B27" s="144" t="s">
        <v>35</v>
      </c>
      <c r="C27" s="39" t="str">
        <f>Sem_I!C26</f>
        <v>Discipline Obligatorii:</v>
      </c>
      <c r="D27" s="147">
        <f>SUM(F9:I16)</f>
        <v>22</v>
      </c>
      <c r="E27" s="136"/>
      <c r="F27" s="136"/>
      <c r="G27" s="136"/>
      <c r="H27" s="136"/>
      <c r="I27" s="136"/>
      <c r="J27" s="136"/>
      <c r="K27" s="136"/>
      <c r="L27" s="136"/>
      <c r="M27" s="148"/>
      <c r="P27" s="12"/>
      <c r="Q27" s="11"/>
      <c r="R27" s="12"/>
      <c r="S27" s="12"/>
      <c r="T27" s="12"/>
    </row>
    <row r="28" spans="1:20" x14ac:dyDescent="0.25">
      <c r="B28" s="145"/>
      <c r="C28" s="40" t="str">
        <f>Sem_I!C27</f>
        <v>Discipline Opționale:</v>
      </c>
      <c r="D28" s="149">
        <f>SUM(F18:I19)</f>
        <v>4</v>
      </c>
      <c r="E28" s="150"/>
      <c r="F28" s="150"/>
      <c r="G28" s="150"/>
      <c r="H28" s="150"/>
      <c r="I28" s="150"/>
      <c r="J28" s="150"/>
      <c r="K28" s="150"/>
      <c r="L28" s="150"/>
      <c r="M28" s="151"/>
    </row>
    <row r="29" spans="1:20" ht="15.75" thickBot="1" x14ac:dyDescent="0.3">
      <c r="B29" s="146"/>
      <c r="C29" s="41" t="str">
        <f>Sem_I!C28</f>
        <v>Discipline Facultative:</v>
      </c>
      <c r="D29" s="152">
        <f>SUM(F23:I23)</f>
        <v>4</v>
      </c>
      <c r="E29" s="137"/>
      <c r="F29" s="137"/>
      <c r="G29" s="137"/>
      <c r="H29" s="137"/>
      <c r="I29" s="137"/>
      <c r="J29" s="137"/>
      <c r="K29" s="137"/>
      <c r="L29" s="137"/>
      <c r="M29" s="153"/>
    </row>
    <row r="30" spans="1:20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20" x14ac:dyDescent="0.25">
      <c r="B31" s="3" t="s">
        <v>39</v>
      </c>
      <c r="C31" s="8"/>
      <c r="D31" s="1"/>
      <c r="E31" s="154" t="s">
        <v>40</v>
      </c>
      <c r="F31" s="154"/>
      <c r="G31" s="3"/>
      <c r="H31" s="1"/>
      <c r="I31" s="1"/>
      <c r="J31" s="157" t="s">
        <v>41</v>
      </c>
      <c r="K31" s="157"/>
      <c r="L31" s="157"/>
      <c r="M31" s="157"/>
    </row>
    <row r="32" spans="1:20" x14ac:dyDescent="0.25">
      <c r="B32" s="160" t="str">
        <f>Sem_I!B31</f>
        <v>Mihnea-Cosmin COSTOIU</v>
      </c>
      <c r="C32" s="160"/>
      <c r="D32" s="158" t="str">
        <f>Sem_I!D31</f>
        <v>Radu ȘTEFĂNOIU</v>
      </c>
      <c r="E32" s="158"/>
      <c r="F32" s="158"/>
      <c r="G32" s="158"/>
      <c r="H32" s="158"/>
      <c r="I32" s="158"/>
      <c r="J32" s="159" t="str">
        <f>Sem_I!J31</f>
        <v>Vasile Danuț COJOCARU</v>
      </c>
      <c r="K32" s="159"/>
      <c r="L32" s="159"/>
      <c r="M32" s="159"/>
    </row>
    <row r="33" spans="2:12" ht="15" customHeight="1" x14ac:dyDescent="0.25">
      <c r="B33" s="1"/>
      <c r="C33" s="1"/>
      <c r="H33" s="3"/>
      <c r="I33" s="3"/>
      <c r="J33" s="1"/>
      <c r="K33" s="1"/>
      <c r="L33" s="1"/>
    </row>
  </sheetData>
  <sheetProtection formatCells="0" formatRows="0" insertRows="0" insertHyperlinks="0" deleteRows="0" sort="0" autoFilter="0" pivotTables="0"/>
  <protectedRanges>
    <protectedRange sqref="K1:L1 A23:B23 E16 A18:XFD19 A16:B16 A9:XFD15" name="Editabil"/>
  </protectedRanges>
  <mergeCells count="55">
    <mergeCell ref="K1:L1"/>
    <mergeCell ref="J20:J21"/>
    <mergeCell ref="D2:H2"/>
    <mergeCell ref="L18:M19"/>
    <mergeCell ref="D18:D19"/>
    <mergeCell ref="F6:I6"/>
    <mergeCell ref="L16:M16"/>
    <mergeCell ref="F16:I16"/>
    <mergeCell ref="I18:I19"/>
    <mergeCell ref="L14:M14"/>
    <mergeCell ref="E18:E19"/>
    <mergeCell ref="F18:F19"/>
    <mergeCell ref="G18:G19"/>
    <mergeCell ref="L12:M12"/>
    <mergeCell ref="C4:I4"/>
    <mergeCell ref="E31:F31"/>
    <mergeCell ref="E20:E21"/>
    <mergeCell ref="L6:M7"/>
    <mergeCell ref="J18:J19"/>
    <mergeCell ref="K18:K19"/>
    <mergeCell ref="A17:M17"/>
    <mergeCell ref="A6:A7"/>
    <mergeCell ref="A8:M8"/>
    <mergeCell ref="A22:M22"/>
    <mergeCell ref="A20:C21"/>
    <mergeCell ref="L9:M9"/>
    <mergeCell ref="L10:M10"/>
    <mergeCell ref="L11:M11"/>
    <mergeCell ref="L15:M15"/>
    <mergeCell ref="B27:B29"/>
    <mergeCell ref="D27:M27"/>
    <mergeCell ref="L23:M23"/>
    <mergeCell ref="D28:M28"/>
    <mergeCell ref="D29:M29"/>
    <mergeCell ref="E6:E7"/>
    <mergeCell ref="J6:K6"/>
    <mergeCell ref="K20:K21"/>
    <mergeCell ref="B25:C25"/>
    <mergeCell ref="E25:F25"/>
    <mergeCell ref="C1:I1"/>
    <mergeCell ref="B32:C32"/>
    <mergeCell ref="D32:I32"/>
    <mergeCell ref="J32:M32"/>
    <mergeCell ref="B2:C2"/>
    <mergeCell ref="K2:L2"/>
    <mergeCell ref="C3:G3"/>
    <mergeCell ref="K3:L3"/>
    <mergeCell ref="C5:G5"/>
    <mergeCell ref="K5:L5"/>
    <mergeCell ref="L13:M13"/>
    <mergeCell ref="H18:H19"/>
    <mergeCell ref="J31:M31"/>
    <mergeCell ref="B6:B7"/>
    <mergeCell ref="C6:C7"/>
    <mergeCell ref="D6:D7"/>
  </mergeCells>
  <conditionalFormatting sqref="C1 D2:D3 D5:D16 D18 D20:D33">
    <cfRule type="cellIs" dxfId="9" priority="1" operator="equal">
      <formula>"DI"</formula>
    </cfRule>
    <cfRule type="cellIs" dxfId="8" priority="2" operator="equal">
      <formula>"DM"</formula>
    </cfRule>
    <cfRule type="cellIs" dxfId="7" priority="3" operator="equal">
      <formula>"DJ"</formula>
    </cfRule>
    <cfRule type="cellIs" dxfId="6" priority="4" operator="equal">
      <formula>"D"</formula>
    </cfRule>
    <cfRule type="cellIs" dxfId="5" priority="5" operator="equal">
      <formula>"SI"</formula>
    </cfRule>
    <cfRule type="cellIs" dxfId="4" priority="6" operator="equal">
      <formula>"SM"</formula>
    </cfRule>
    <cfRule type="cellIs" dxfId="3" priority="7" operator="equal">
      <formula>"SJ"</formula>
    </cfRule>
    <cfRule type="cellIs" dxfId="2" priority="8" operator="equal">
      <formula>"S"</formula>
    </cfRule>
    <cfRule type="cellIs" dxfId="1" priority="10" operator="equal">
      <formula>"C"</formula>
    </cfRule>
    <cfRule type="cellIs" dxfId="0" priority="11" operator="equal">
      <formula>"F"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scale="94" orientation="landscape" r:id="rId1"/>
  <ignoredErrors>
    <ignoredError sqref="J9 J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8</vt:i4>
      </vt:variant>
      <vt:variant>
        <vt:lpstr>Zone denumite</vt:lpstr>
      </vt:variant>
      <vt:variant>
        <vt:i4>8</vt:i4>
      </vt:variant>
    </vt:vector>
  </HeadingPairs>
  <TitlesOfParts>
    <vt:vector size="16" baseType="lpstr">
      <vt:lpstr>Sem_I</vt:lpstr>
      <vt:lpstr>Sem_II</vt:lpstr>
      <vt:lpstr>Sem_III</vt:lpstr>
      <vt:lpstr>Sem_IV</vt:lpstr>
      <vt:lpstr>Sem_V</vt:lpstr>
      <vt:lpstr>Sem_VI</vt:lpstr>
      <vt:lpstr>Sem_VII</vt:lpstr>
      <vt:lpstr>Sem_VIII</vt:lpstr>
      <vt:lpstr>Sem_I!Zona_de_imprimat</vt:lpstr>
      <vt:lpstr>Sem_II!Zona_de_imprimat</vt:lpstr>
      <vt:lpstr>Sem_III!Zona_de_imprimat</vt:lpstr>
      <vt:lpstr>Sem_IV!Zona_de_imprimat</vt:lpstr>
      <vt:lpstr>Sem_V!Zona_de_imprimat</vt:lpstr>
      <vt:lpstr>Sem_VI!Zona_de_imprimat</vt:lpstr>
      <vt:lpstr>Sem_VII!Zona_de_imprimat</vt:lpstr>
      <vt:lpstr>Sem_VIII!Zona_de_imprimat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Petrisor</dc:creator>
  <cp:keywords/>
  <dc:description/>
  <cp:lastModifiedBy>MARILENA BADEA (84817)</cp:lastModifiedBy>
  <cp:revision/>
  <cp:lastPrinted>2024-09-14T12:15:41Z</cp:lastPrinted>
  <dcterms:created xsi:type="dcterms:W3CDTF">2015-06-05T18:19:34Z</dcterms:created>
  <dcterms:modified xsi:type="dcterms:W3CDTF">2024-09-25T05:42:58Z</dcterms:modified>
  <cp:category/>
  <cp:contentStatus/>
</cp:coreProperties>
</file>